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60" windowWidth="28800" windowHeight="13140" tabRatio="724" firstSheet="1" activeTab="4"/>
  </bookViews>
  <sheets>
    <sheet name="Formulaire" sheetId="1" state="hidden" r:id="rId1"/>
    <sheet name="Lisez-moi" sheetId="2" r:id="rId2"/>
    <sheet name="Page de garde" sheetId="3" r:id="rId3"/>
    <sheet name="Identification" sheetId="4" r:id="rId4"/>
    <sheet name="Thématiques" sheetId="5" r:id="rId5"/>
    <sheet name="Motivations" sheetId="6" r:id="rId6"/>
    <sheet name="Objectifs" sheetId="8" r:id="rId7"/>
    <sheet name="Evaluation" sheetId="9" state="hidden" r:id="rId8"/>
    <sheet name="Mise en oeuvre" sheetId="11" r:id="rId9"/>
    <sheet name="Financement" sheetId="12" r:id="rId10"/>
    <sheet name="Couverture_territoriale 22" sheetId="7" r:id="rId11"/>
    <sheet name="Table" sheetId="10" state="hidden" r:id="rId12"/>
    <sheet name="Grille_analyse" sheetId="13" state="hidden" r:id="rId13"/>
    <sheet name="Liste" sheetId="14" state="hidden" r:id="rId14"/>
    <sheet name="DIM participation beneficiaire" sheetId="15" state="hidden" r:id="rId15"/>
  </sheets>
  <externalReferences>
    <externalReference r:id="rId16"/>
    <externalReference r:id="rId17"/>
  </externalReferences>
  <definedNames>
    <definedName name="_xlnm._FilterDatabase" localSheetId="10" hidden="1">'Couverture_territoriale 22'!$B$2:$F$252</definedName>
    <definedName name="_xlnm._FilterDatabase" localSheetId="11">Table!$E$1:$K$1</definedName>
    <definedName name="_xlnm.Print_Titles" localSheetId="1">'Lisez-moi'!$1:$2</definedName>
    <definedName name="Print_Area_0" localSheetId="10">'Couverture_territoriale 22'!$B$1:$B$1</definedName>
    <definedName name="Print_Titles_0" localSheetId="1">'Lisez-moi'!$1:$2</definedName>
    <definedName name="_xlnm.Print_Area" localSheetId="10">'Couverture_territoriale 22'!$B$1</definedName>
    <definedName name="_xlnm.Print_Area" localSheetId="7">Evaluation!$A$1:$AV$130</definedName>
    <definedName name="_xlnm.Print_Area" localSheetId="9">Financement!$A$1:$AV$80</definedName>
    <definedName name="_xlnm.Print_Area" localSheetId="12">Grille_analyse!$A$1:$AV$172</definedName>
    <definedName name="_xlnm.Print_Area" localSheetId="3">Identification!$A$1:$AV$80</definedName>
    <definedName name="_xlnm.Print_Area" localSheetId="8">'Mise en oeuvre'!$A$1:$AV$120</definedName>
    <definedName name="_xlnm.Print_Area" localSheetId="5">Motivations!$A$1:$AV$80</definedName>
    <definedName name="_xlnm.Print_Area" localSheetId="6">Objectifs!$A$1:$AV$122</definedName>
    <definedName name="_xlnm.Print_Area" localSheetId="2">'Page de garde'!$A$1:$AV$40</definedName>
    <definedName name="_xlnm.Print_Area" localSheetId="4">Thématiques!$A$1:$AU$76</definedName>
  </definedNames>
  <calcPr calcId="144525" iterateDelta="1E-4"/>
</workbook>
</file>

<file path=xl/calcChain.xml><?xml version="1.0" encoding="utf-8"?>
<calcChain xmlns="http://schemas.openxmlformats.org/spreadsheetml/2006/main">
  <c r="AM47" i="5" l="1"/>
  <c r="AH47" i="5"/>
  <c r="X47" i="5"/>
  <c r="AC47" i="5"/>
  <c r="D1" i="4" l="1"/>
  <c r="AQ17" i="4" l="1"/>
  <c r="AQ20" i="4"/>
  <c r="G9" i="10" l="1"/>
  <c r="G8" i="10"/>
  <c r="T71" i="5" l="1"/>
  <c r="T68" i="5"/>
  <c r="T65" i="5"/>
  <c r="T62" i="5"/>
  <c r="T59" i="5"/>
  <c r="T56" i="5"/>
  <c r="T53" i="5"/>
  <c r="T50" i="5"/>
  <c r="M25" i="12"/>
  <c r="D43" i="4" l="1"/>
  <c r="AH163" i="13"/>
  <c r="G154" i="13"/>
  <c r="G153" i="13"/>
  <c r="G152" i="13"/>
  <c r="G151" i="13"/>
  <c r="G150" i="13"/>
  <c r="D132" i="13"/>
  <c r="AZ126" i="13"/>
  <c r="AX126" i="13"/>
  <c r="AX122" i="13"/>
  <c r="AS122" i="13" s="1"/>
  <c r="H154" i="13" s="1"/>
  <c r="AX119" i="13"/>
  <c r="BB117" i="13"/>
  <c r="AZ117" i="13"/>
  <c r="AX117" i="13"/>
  <c r="AZ115" i="13"/>
  <c r="AX115" i="13"/>
  <c r="AS115" i="13"/>
  <c r="H153" i="13"/>
  <c r="AX112" i="13"/>
  <c r="AX110" i="13"/>
  <c r="AX108" i="13"/>
  <c r="AS108" i="13"/>
  <c r="H152" i="13" s="1"/>
  <c r="AX105" i="13"/>
  <c r="AX103" i="13"/>
  <c r="AS103" i="13"/>
  <c r="H151" i="13" s="1"/>
  <c r="AX100" i="13"/>
  <c r="AX98" i="13"/>
  <c r="AS98" i="13"/>
  <c r="H150" i="13" s="1"/>
  <c r="H155" i="13" s="1"/>
  <c r="D89" i="13"/>
  <c r="BD85" i="13"/>
  <c r="BB85" i="13"/>
  <c r="AZ85" i="13"/>
  <c r="AX85" i="13"/>
  <c r="H70" i="13"/>
  <c r="D59" i="13"/>
  <c r="D64" i="13" s="1"/>
  <c r="D54" i="13"/>
  <c r="D39" i="13"/>
  <c r="AO36" i="13"/>
  <c r="P24" i="13"/>
  <c r="P21" i="13"/>
  <c r="AO77" i="12"/>
  <c r="AS69" i="12" s="1"/>
  <c r="T77" i="12"/>
  <c r="W21" i="12" s="1"/>
  <c r="AP21" i="12" s="1"/>
  <c r="D1" i="12"/>
  <c r="D40" i="12" s="1"/>
  <c r="W34" i="12"/>
  <c r="G70" i="10" s="1"/>
  <c r="W28" i="12"/>
  <c r="G68" i="10" s="1"/>
  <c r="W25" i="12"/>
  <c r="B8" i="12"/>
  <c r="D1" i="11"/>
  <c r="BB51" i="11"/>
  <c r="G52" i="10" s="1"/>
  <c r="AZ51" i="11"/>
  <c r="AX51" i="11"/>
  <c r="G50" i="10" s="1"/>
  <c r="BA38" i="11"/>
  <c r="AY38" i="11"/>
  <c r="G55" i="10"/>
  <c r="BA35" i="11"/>
  <c r="AY35" i="11"/>
  <c r="G54" i="10" s="1"/>
  <c r="BD32" i="11"/>
  <c r="G65" i="10" s="1"/>
  <c r="BA32" i="11"/>
  <c r="AY32" i="11"/>
  <c r="G56" i="10" s="1"/>
  <c r="BA29" i="11"/>
  <c r="AY29" i="11"/>
  <c r="G64" i="10" s="1"/>
  <c r="BD26" i="11"/>
  <c r="G61" i="10"/>
  <c r="BA26" i="11"/>
  <c r="AY26" i="11"/>
  <c r="G60" i="10" s="1"/>
  <c r="BD23" i="11"/>
  <c r="G62" i="10"/>
  <c r="BA23" i="11"/>
  <c r="AY23" i="11"/>
  <c r="G58" i="10" s="1"/>
  <c r="BD20" i="11"/>
  <c r="G63" i="10"/>
  <c r="BA20" i="11"/>
  <c r="AY20" i="11"/>
  <c r="G57" i="10" s="1"/>
  <c r="BD17" i="11"/>
  <c r="G59" i="10" s="1"/>
  <c r="BA17" i="11"/>
  <c r="AY17" i="11"/>
  <c r="G53" i="10" s="1"/>
  <c r="B8" i="11"/>
  <c r="G88" i="10"/>
  <c r="G87" i="10"/>
  <c r="G86" i="10"/>
  <c r="G85" i="10"/>
  <c r="G84" i="10"/>
  <c r="G69" i="10"/>
  <c r="G51" i="10"/>
  <c r="G49" i="10"/>
  <c r="G48" i="10"/>
  <c r="G45" i="10"/>
  <c r="F36" i="10"/>
  <c r="F35" i="10"/>
  <c r="F34" i="10"/>
  <c r="F33" i="10"/>
  <c r="F32" i="10"/>
  <c r="F31" i="10"/>
  <c r="F30" i="10"/>
  <c r="G29" i="10"/>
  <c r="J29" i="10" s="1"/>
  <c r="F29" i="10"/>
  <c r="G28" i="10"/>
  <c r="J28" i="10" s="1"/>
  <c r="K28" i="10" s="1"/>
  <c r="F28" i="10"/>
  <c r="G27" i="10"/>
  <c r="J27" i="10" s="1"/>
  <c r="K27" i="10"/>
  <c r="F27" i="10"/>
  <c r="G26" i="10"/>
  <c r="J26" i="10" s="1"/>
  <c r="K26" i="10"/>
  <c r="F26" i="10"/>
  <c r="G25" i="10"/>
  <c r="G24" i="10"/>
  <c r="H24" i="10"/>
  <c r="J24" i="10"/>
  <c r="K24" i="10"/>
  <c r="G23" i="10"/>
  <c r="J23" i="10"/>
  <c r="K23" i="10" s="1"/>
  <c r="F23" i="10"/>
  <c r="G22" i="10"/>
  <c r="H22" i="10"/>
  <c r="J22" i="10"/>
  <c r="K22" i="10"/>
  <c r="G21" i="10"/>
  <c r="J21" i="10"/>
  <c r="K21" i="10" s="1"/>
  <c r="F21" i="10"/>
  <c r="G20" i="10"/>
  <c r="J20" i="10"/>
  <c r="K20" i="10" s="1"/>
  <c r="F20" i="10"/>
  <c r="G19" i="10"/>
  <c r="F19" i="10"/>
  <c r="G18" i="10"/>
  <c r="J18" i="10"/>
  <c r="K18" i="10" s="1"/>
  <c r="F18" i="10"/>
  <c r="G17" i="10"/>
  <c r="J17" i="10"/>
  <c r="K17" i="10" s="1"/>
  <c r="F17" i="10"/>
  <c r="G16" i="10"/>
  <c r="J16" i="10"/>
  <c r="K16" i="10" s="1"/>
  <c r="F16" i="10"/>
  <c r="G15" i="10"/>
  <c r="J15" i="10"/>
  <c r="K15" i="10" s="1"/>
  <c r="F15" i="10"/>
  <c r="G14" i="10"/>
  <c r="J14" i="10" s="1"/>
  <c r="K14" i="10" s="1"/>
  <c r="F14" i="10"/>
  <c r="G13" i="10"/>
  <c r="J13" i="10" s="1"/>
  <c r="K13" i="10" s="1"/>
  <c r="F13" i="10"/>
  <c r="G12" i="10"/>
  <c r="J12" i="10" s="1"/>
  <c r="K12" i="10" s="1"/>
  <c r="F12" i="10"/>
  <c r="G7" i="10"/>
  <c r="B2" i="10"/>
  <c r="B3" i="10"/>
  <c r="B4" i="10" s="1"/>
  <c r="B5" i="10" s="1"/>
  <c r="B6" i="10" s="1"/>
  <c r="B7" i="10" s="1"/>
  <c r="B8" i="10" s="1"/>
  <c r="B9" i="10"/>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G6" i="10"/>
  <c r="G4" i="10"/>
  <c r="G5" i="10" s="1"/>
  <c r="G2" i="10"/>
  <c r="G3" i="10"/>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C2" i="10"/>
  <c r="C3" i="10" s="1"/>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B118" i="9"/>
  <c r="B116" i="9"/>
  <c r="B114" i="9"/>
  <c r="B112" i="9"/>
  <c r="B110" i="9"/>
  <c r="B108" i="9"/>
  <c r="B106" i="9"/>
  <c r="B104" i="9"/>
  <c r="BD85" i="9"/>
  <c r="BB85" i="9"/>
  <c r="AZ85" i="9"/>
  <c r="AX85" i="9"/>
  <c r="X72" i="9"/>
  <c r="G79" i="10" s="1"/>
  <c r="R72" i="9"/>
  <c r="AC72" i="9" s="1"/>
  <c r="R69" i="9"/>
  <c r="AC69" i="9" s="1"/>
  <c r="X69" i="9"/>
  <c r="G83" i="10" s="1"/>
  <c r="R66" i="9"/>
  <c r="AC66" i="9" s="1"/>
  <c r="X66" i="9"/>
  <c r="G82" i="10"/>
  <c r="X63" i="9"/>
  <c r="G81" i="10" s="1"/>
  <c r="R63" i="9"/>
  <c r="AC63" i="9"/>
  <c r="X60" i="9"/>
  <c r="G80" i="10" s="1"/>
  <c r="R60" i="9"/>
  <c r="AC60" i="9"/>
  <c r="X44" i="9"/>
  <c r="G78" i="10" s="1"/>
  <c r="R44" i="9"/>
  <c r="AC44" i="9" s="1"/>
  <c r="D44" i="9"/>
  <c r="F78" i="10" s="1"/>
  <c r="X41" i="9"/>
  <c r="G77" i="10" s="1"/>
  <c r="R41" i="9"/>
  <c r="AC41" i="9" s="1"/>
  <c r="D41" i="9"/>
  <c r="F77" i="10" s="1"/>
  <c r="X38" i="9"/>
  <c r="G76" i="10" s="1"/>
  <c r="D38" i="9"/>
  <c r="F76" i="10" s="1"/>
  <c r="X35" i="9"/>
  <c r="G75" i="10" s="1"/>
  <c r="D35" i="9"/>
  <c r="F75" i="10" s="1"/>
  <c r="X32" i="9"/>
  <c r="G74" i="10"/>
  <c r="D32" i="9"/>
  <c r="F74" i="10" s="1"/>
  <c r="X29" i="9"/>
  <c r="G73" i="10"/>
  <c r="D29" i="9"/>
  <c r="F73" i="10" s="1"/>
  <c r="X26" i="9"/>
  <c r="G72" i="10"/>
  <c r="D26" i="9"/>
  <c r="F72" i="10" s="1"/>
  <c r="X23" i="9"/>
  <c r="G71" i="10"/>
  <c r="R23" i="9"/>
  <c r="AC23" i="9" s="1"/>
  <c r="D23" i="9"/>
  <c r="F71" i="10" s="1"/>
  <c r="B8" i="9"/>
  <c r="D1" i="9"/>
  <c r="D89" i="9" s="1"/>
  <c r="B116" i="8"/>
  <c r="B114" i="8"/>
  <c r="B112" i="8"/>
  <c r="B110" i="8"/>
  <c r="B108" i="8"/>
  <c r="B106" i="8"/>
  <c r="B104" i="8"/>
  <c r="B102" i="8"/>
  <c r="B98" i="8"/>
  <c r="B96" i="8"/>
  <c r="B94" i="8"/>
  <c r="B92" i="8"/>
  <c r="B90" i="8"/>
  <c r="B88" i="8"/>
  <c r="B86" i="8"/>
  <c r="B84" i="8"/>
  <c r="D1" i="8"/>
  <c r="B71" i="8"/>
  <c r="B69" i="8"/>
  <c r="B67" i="8"/>
  <c r="B65" i="8"/>
  <c r="B63" i="8"/>
  <c r="B61" i="8"/>
  <c r="B59" i="8"/>
  <c r="B55" i="8"/>
  <c r="B53" i="8"/>
  <c r="B51" i="8"/>
  <c r="B49" i="8"/>
  <c r="B47" i="8"/>
  <c r="B45" i="8"/>
  <c r="B43" i="8"/>
  <c r="B41" i="8"/>
  <c r="AX35" i="8"/>
  <c r="AX32" i="8"/>
  <c r="BD28" i="8"/>
  <c r="G47" i="10" s="1"/>
  <c r="BA28" i="8"/>
  <c r="G46" i="10" s="1"/>
  <c r="AX28" i="8"/>
  <c r="BB22" i="8"/>
  <c r="G44" i="10"/>
  <c r="AX22" i="8"/>
  <c r="G43" i="10" s="1"/>
  <c r="BB18" i="8"/>
  <c r="G42" i="10"/>
  <c r="AZ18" i="8"/>
  <c r="G41" i="10" s="1"/>
  <c r="AX18" i="8"/>
  <c r="G40" i="10"/>
  <c r="BB14" i="8"/>
  <c r="G39" i="10" s="1"/>
  <c r="J39" i="10" s="1"/>
  <c r="K39" i="10" s="1"/>
  <c r="AZ14" i="8"/>
  <c r="G38" i="10"/>
  <c r="J38" i="10" s="1"/>
  <c r="K38" i="10" s="1"/>
  <c r="AX14" i="8"/>
  <c r="G37" i="10"/>
  <c r="J37" i="10" s="1"/>
  <c r="K37" i="10"/>
  <c r="B8" i="8"/>
  <c r="B8" i="6"/>
  <c r="D1" i="6"/>
  <c r="D42" i="6" s="1"/>
  <c r="G36" i="10"/>
  <c r="G35" i="10"/>
  <c r="G34" i="10"/>
  <c r="J34" i="10" s="1"/>
  <c r="K34" i="10" s="1"/>
  <c r="R32" i="9"/>
  <c r="AC32" i="9" s="1"/>
  <c r="R29" i="9"/>
  <c r="AC29" i="9" s="1"/>
  <c r="G31" i="10"/>
  <c r="R26" i="9"/>
  <c r="AC26" i="9" s="1"/>
  <c r="AZ31" i="5"/>
  <c r="AX31" i="5"/>
  <c r="AV31" i="5"/>
  <c r="AX29" i="5"/>
  <c r="AV29" i="5"/>
  <c r="AV27" i="5"/>
  <c r="AV25" i="5"/>
  <c r="AV23" i="5"/>
  <c r="AX21" i="5"/>
  <c r="AV21" i="5"/>
  <c r="AX19" i="5"/>
  <c r="AV19" i="5"/>
  <c r="B8" i="5"/>
  <c r="D1" i="5"/>
  <c r="D38" i="5" s="1"/>
  <c r="G10" i="10"/>
  <c r="AM667" i="1"/>
  <c r="AD664" i="1"/>
  <c r="AM664" i="1" s="1"/>
  <c r="AM661" i="1"/>
  <c r="AM659" i="1"/>
  <c r="AM657" i="1"/>
  <c r="AM655" i="1"/>
  <c r="AM653" i="1"/>
  <c r="AM651" i="1"/>
  <c r="AM649" i="1"/>
  <c r="AM647" i="1"/>
  <c r="AM645" i="1"/>
  <c r="AM643" i="1"/>
  <c r="AM641" i="1"/>
  <c r="AM638" i="1"/>
  <c r="AM628" i="1"/>
  <c r="C628" i="1"/>
  <c r="C626" i="1"/>
  <c r="AM626" i="1"/>
  <c r="AM624" i="1"/>
  <c r="C624" i="1"/>
  <c r="C622" i="1"/>
  <c r="AM622" i="1"/>
  <c r="C606" i="1"/>
  <c r="AM606" i="1" s="1"/>
  <c r="AM600" i="1"/>
  <c r="AD600" i="1"/>
  <c r="C600" i="1"/>
  <c r="C602" i="1" s="1"/>
  <c r="C604" i="1" s="1"/>
  <c r="AM604" i="1" s="1"/>
  <c r="A589" i="1"/>
  <c r="AM583" i="1"/>
  <c r="AD580" i="1"/>
  <c r="AM580" i="1"/>
  <c r="AM577" i="1"/>
  <c r="AM575" i="1"/>
  <c r="AM573" i="1"/>
  <c r="AM571" i="1"/>
  <c r="AM569" i="1"/>
  <c r="AM567" i="1"/>
  <c r="AM565" i="1"/>
  <c r="AM563" i="1"/>
  <c r="AM561" i="1"/>
  <c r="AM559" i="1"/>
  <c r="AM557" i="1"/>
  <c r="AM554" i="1"/>
  <c r="C544" i="1"/>
  <c r="AM544" i="1" s="1"/>
  <c r="C542" i="1"/>
  <c r="AM542" i="1" s="1"/>
  <c r="C540" i="1"/>
  <c r="AM540" i="1"/>
  <c r="C538" i="1"/>
  <c r="AM538" i="1" s="1"/>
  <c r="AD516" i="1"/>
  <c r="AM516" i="1" s="1"/>
  <c r="C516" i="1"/>
  <c r="C518" i="1"/>
  <c r="A505" i="1"/>
  <c r="AD502" i="1"/>
  <c r="AM502" i="1"/>
  <c r="AM499" i="1"/>
  <c r="AD496" i="1"/>
  <c r="AM496" i="1" s="1"/>
  <c r="AM493" i="1"/>
  <c r="AM491" i="1"/>
  <c r="AM489" i="1"/>
  <c r="AM487" i="1"/>
  <c r="AM485" i="1"/>
  <c r="AM483" i="1"/>
  <c r="AM481" i="1"/>
  <c r="AM479" i="1"/>
  <c r="AM477" i="1"/>
  <c r="AM475" i="1"/>
  <c r="AM473" i="1"/>
  <c r="AM470" i="1"/>
  <c r="A421" i="1"/>
  <c r="AW369" i="1"/>
  <c r="AH369" i="1"/>
  <c r="R369" i="1"/>
  <c r="AW359" i="1"/>
  <c r="AH359" i="1"/>
  <c r="R359" i="1"/>
  <c r="AW356" i="1"/>
  <c r="AH356" i="1"/>
  <c r="R356" i="1"/>
  <c r="AW353" i="1"/>
  <c r="AH353" i="1"/>
  <c r="R353" i="1"/>
  <c r="AW350" i="1"/>
  <c r="AH350" i="1"/>
  <c r="R350" i="1"/>
  <c r="AW347" i="1"/>
  <c r="AH347" i="1"/>
  <c r="R347" i="1"/>
  <c r="A337" i="1"/>
  <c r="A253" i="1"/>
  <c r="R250" i="1"/>
  <c r="AW247" i="1"/>
  <c r="AH247" i="1"/>
  <c r="R247" i="1"/>
  <c r="AW238" i="1"/>
  <c r="AH238" i="1"/>
  <c r="R238" i="1"/>
  <c r="A169" i="1"/>
  <c r="AW127" i="1"/>
  <c r="AH127" i="1"/>
  <c r="R127" i="1"/>
  <c r="AH124" i="1"/>
  <c r="R124" i="1"/>
  <c r="R121" i="1"/>
  <c r="AW118" i="1"/>
  <c r="R118" i="1"/>
  <c r="R115" i="1"/>
  <c r="AH112" i="1"/>
  <c r="R112" i="1"/>
  <c r="AW109" i="1"/>
  <c r="AH109" i="1"/>
  <c r="R109" i="1"/>
  <c r="A85" i="1"/>
  <c r="H26" i="10"/>
  <c r="H27" i="10"/>
  <c r="H23" i="10"/>
  <c r="J25" i="10"/>
  <c r="K25" i="10"/>
  <c r="H20" i="10"/>
  <c r="R38" i="9"/>
  <c r="AC38" i="9" s="1"/>
  <c r="H28" i="10"/>
  <c r="AM602" i="1"/>
  <c r="P30" i="13"/>
  <c r="D49" i="9" l="1"/>
  <c r="AE18" i="9"/>
  <c r="AE55" i="9" s="1"/>
  <c r="D2" i="10"/>
  <c r="D3" i="10" s="1"/>
  <c r="D4" i="10" s="1"/>
  <c r="D5" i="10" s="1"/>
  <c r="D6" i="10" s="1"/>
  <c r="D7" i="10" s="1"/>
  <c r="D8" i="10" s="1"/>
  <c r="D9" i="10" s="1"/>
  <c r="D10" i="10" s="1"/>
  <c r="D11" i="10" s="1"/>
  <c r="D12" i="10" s="1"/>
  <c r="D13" i="10" s="1"/>
  <c r="D14" i="10" s="1"/>
  <c r="D15" i="10" s="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AS59" i="12"/>
  <c r="AS67" i="12"/>
  <c r="AS75" i="12"/>
  <c r="AS77" i="12"/>
  <c r="AS71" i="12"/>
  <c r="AS53" i="12"/>
  <c r="AS51" i="12"/>
  <c r="AS65" i="12"/>
  <c r="AS55" i="12"/>
  <c r="AS63" i="12"/>
  <c r="AS61" i="12"/>
  <c r="AS57" i="12"/>
  <c r="AF34" i="12"/>
  <c r="J31" i="10"/>
  <c r="K31" i="10" s="1"/>
  <c r="AX18" i="13"/>
  <c r="H12" i="10"/>
  <c r="A35" i="10"/>
  <c r="A36" i="10" s="1"/>
  <c r="A37" i="10"/>
  <c r="A38" i="10" s="1"/>
  <c r="A39" i="10" s="1"/>
  <c r="A40" i="10" s="1"/>
  <c r="A41" i="10" s="1"/>
  <c r="A42" i="10" s="1"/>
  <c r="B43" i="10"/>
  <c r="B44" i="10"/>
  <c r="C44" i="10"/>
  <c r="C43" i="10"/>
  <c r="AM518" i="1"/>
  <c r="C520" i="1"/>
  <c r="R35" i="9"/>
  <c r="AC35" i="9" s="1"/>
  <c r="G33" i="10"/>
  <c r="J33" i="10" s="1"/>
  <c r="K33" i="10" s="1"/>
  <c r="P36" i="13"/>
  <c r="G32" i="10"/>
  <c r="J32" i="10" s="1"/>
  <c r="K32" i="10" s="1"/>
  <c r="AP158" i="13"/>
  <c r="G67" i="10"/>
  <c r="AF25" i="12"/>
  <c r="G66" i="10"/>
  <c r="AN125" i="13"/>
  <c r="G11" i="10"/>
  <c r="R18" i="9"/>
  <c r="R55" i="9" s="1"/>
  <c r="C608" i="1"/>
  <c r="D79" i="8"/>
  <c r="D36" i="8"/>
  <c r="D84" i="11"/>
  <c r="D46" i="11"/>
  <c r="G30" i="10"/>
  <c r="J30" i="10" s="1"/>
  <c r="K30" i="10" s="1"/>
  <c r="G89" i="10"/>
  <c r="K29" i="10"/>
  <c r="AF28" i="12"/>
  <c r="I11" i="10" l="1"/>
  <c r="D44" i="10"/>
  <c r="D45" i="10" s="1"/>
  <c r="D48" i="10" s="1"/>
  <c r="AG18" i="13"/>
  <c r="P18" i="13"/>
  <c r="P33" i="13"/>
  <c r="C610" i="1"/>
  <c r="AM608" i="1"/>
  <c r="C522" i="1"/>
  <c r="AM520" i="1"/>
  <c r="B45" i="10"/>
  <c r="B48" i="10" s="1"/>
  <c r="B46" i="10"/>
  <c r="A44" i="10"/>
  <c r="A43" i="10"/>
  <c r="C45" i="10"/>
  <c r="C48" i="10" s="1"/>
  <c r="C46" i="10"/>
  <c r="AO18" i="9"/>
  <c r="AO55" i="9" s="1"/>
  <c r="H11" i="10"/>
  <c r="AJ18" i="9"/>
  <c r="AJ55" i="9" s="1"/>
  <c r="D46" i="10" l="1"/>
  <c r="D47" i="10" s="1"/>
  <c r="AM610" i="1"/>
  <c r="C612" i="1"/>
  <c r="A45" i="10"/>
  <c r="A48" i="10" s="1"/>
  <c r="A46" i="10"/>
  <c r="B47" i="10"/>
  <c r="B49" i="10"/>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C49" i="10"/>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47" i="10"/>
  <c r="C524" i="1"/>
  <c r="AM522" i="1"/>
  <c r="D49" i="10" l="1"/>
  <c r="D50" i="10" s="1"/>
  <c r="D51" i="10" s="1"/>
  <c r="D52" i="10" s="1"/>
  <c r="D53" i="10" s="1"/>
  <c r="D54" i="10" s="1"/>
  <c r="D55" i="10" s="1"/>
  <c r="D56" i="10" s="1"/>
  <c r="D57" i="10" s="1"/>
  <c r="D58" i="10" s="1"/>
  <c r="D59" i="10" s="1"/>
  <c r="D60" i="10" s="1"/>
  <c r="D61" i="10" s="1"/>
  <c r="D62" i="10" s="1"/>
  <c r="D63" i="10" s="1"/>
  <c r="D64" i="10" s="1"/>
  <c r="D65" i="10" s="1"/>
  <c r="D66" i="10" s="1"/>
  <c r="D67" i="10" s="1"/>
  <c r="D68" i="10" s="1"/>
  <c r="D69" i="10" s="1"/>
  <c r="D70" i="10" s="1"/>
  <c r="D71" i="10" s="1"/>
  <c r="D72" i="10" s="1"/>
  <c r="D73" i="10" s="1"/>
  <c r="D74" i="10" s="1"/>
  <c r="D75" i="10" s="1"/>
  <c r="D76" i="10" s="1"/>
  <c r="D77" i="10" s="1"/>
  <c r="D78" i="10" s="1"/>
  <c r="D79" i="10" s="1"/>
  <c r="D80" i="10" s="1"/>
  <c r="D81" i="10" s="1"/>
  <c r="D82" i="10" s="1"/>
  <c r="D83" i="10" s="1"/>
  <c r="D85" i="10" s="1"/>
  <c r="D86" i="10" s="1"/>
  <c r="D87" i="10" s="1"/>
  <c r="D88" i="10" s="1"/>
  <c r="D89" i="10" s="1"/>
  <c r="C614" i="1"/>
  <c r="AM612" i="1"/>
  <c r="B85" i="10"/>
  <c r="B86" i="10" s="1"/>
  <c r="B87" i="10" s="1"/>
  <c r="B88" i="10" s="1"/>
  <c r="B89" i="10" s="1"/>
  <c r="B84" i="10"/>
  <c r="C84" i="10"/>
  <c r="C85" i="10"/>
  <c r="C86" i="10" s="1"/>
  <c r="C87" i="10" s="1"/>
  <c r="C88" i="10" s="1"/>
  <c r="C89" i="10" s="1"/>
  <c r="A49" i="10"/>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47" i="10"/>
  <c r="C526" i="1"/>
  <c r="AM524" i="1"/>
  <c r="D84" i="10" l="1"/>
  <c r="A85" i="10"/>
  <c r="A86" i="10" s="1"/>
  <c r="A87" i="10" s="1"/>
  <c r="A88" i="10" s="1"/>
  <c r="A89" i="10" s="1"/>
  <c r="A84" i="10"/>
  <c r="C528" i="1"/>
  <c r="AM526" i="1"/>
  <c r="C616" i="1"/>
  <c r="AM614" i="1"/>
  <c r="C530" i="1" l="1"/>
  <c r="AM528" i="1"/>
  <c r="C618" i="1"/>
  <c r="AM616" i="1"/>
  <c r="C620" i="1" l="1"/>
  <c r="AM620" i="1" s="1"/>
  <c r="AM618" i="1"/>
  <c r="C532" i="1"/>
  <c r="AM530" i="1"/>
  <c r="C534" i="1" l="1"/>
  <c r="AM532" i="1"/>
  <c r="AM630" i="1"/>
  <c r="AD670" i="1" s="1"/>
  <c r="AM670" i="1" s="1"/>
  <c r="C536" i="1" l="1"/>
  <c r="AM536" i="1" s="1"/>
  <c r="AM534" i="1"/>
  <c r="AM546" i="1" l="1"/>
  <c r="AD586" i="1" s="1"/>
  <c r="AM586" i="1" s="1"/>
</calcChain>
</file>

<file path=xl/comments1.xml><?xml version="1.0" encoding="utf-8"?>
<comments xmlns="http://schemas.openxmlformats.org/spreadsheetml/2006/main">
  <authors>
    <author/>
  </authors>
  <commentList>
    <comment ref="L33" authorId="0">
      <text>
        <r>
          <rPr>
            <b/>
            <sz val="9"/>
            <color indexed="55"/>
            <rFont val="Tahoma"/>
            <family val="2"/>
            <charset val="1"/>
          </rPr>
          <t xml:space="preserve">Détail adresse
</t>
        </r>
      </text>
    </comment>
    <comment ref="L36" authorId="0">
      <text>
        <r>
          <rPr>
            <b/>
            <sz val="9"/>
            <color indexed="55"/>
            <rFont val="Tahoma"/>
            <family val="2"/>
            <charset val="1"/>
          </rPr>
          <t xml:space="preserve">cp
</t>
        </r>
      </text>
    </comment>
    <comment ref="W36" authorId="0">
      <text>
        <r>
          <rPr>
            <sz val="9"/>
            <color indexed="55"/>
            <rFont val="Tahoma"/>
            <family val="2"/>
            <charset val="1"/>
          </rPr>
          <t xml:space="preserve">Commune
</t>
        </r>
      </text>
    </comment>
  </commentList>
</comments>
</file>

<file path=xl/sharedStrings.xml><?xml version="1.0" encoding="utf-8"?>
<sst xmlns="http://schemas.openxmlformats.org/spreadsheetml/2006/main" count="2431" uniqueCount="1115">
  <si>
    <t>Niveau de prévention ciblé</t>
  </si>
  <si>
    <t>Primaire</t>
  </si>
  <si>
    <t>Secondaire</t>
  </si>
  <si>
    <t>Tertiaire</t>
  </si>
  <si>
    <t>Catégories de bénéficiaires</t>
  </si>
  <si>
    <t xml:space="preserve">  Personnes de 60 à 69 ans</t>
  </si>
  <si>
    <t>Personnes de 70 à 79 ans</t>
  </si>
  <si>
    <t>Personnes de 80 ans et +</t>
  </si>
  <si>
    <t xml:space="preserve">  Bénéficiaires de l'APA</t>
  </si>
  <si>
    <t>Résultats attendus</t>
  </si>
  <si>
    <t>Nombre de bénéficiaires</t>
  </si>
  <si>
    <t>Nombre total attendus</t>
  </si>
  <si>
    <t>Dont GIR 1</t>
  </si>
  <si>
    <t>Préciser</t>
  </si>
  <si>
    <t>Dont GIR 2</t>
  </si>
  <si>
    <t>Dont GIR 3</t>
  </si>
  <si>
    <t>Dont GIR 4</t>
  </si>
  <si>
    <t>Dont GIR 5 et 6</t>
  </si>
  <si>
    <t>Objectifs généraux du projet (5 principaux maximum)</t>
  </si>
  <si>
    <t>Développer les actions collectives de prévention sur la thématique du « Bien Vieillir », de la mémoire et de la nutrition sur le département du Morbihan</t>
  </si>
  <si>
    <t>Prévenir la perte d’autonomie des personnes bénéficiaires des actions de l’ASEPT Bretagne</t>
  </si>
  <si>
    <t>Promouvoir les parcours de prévention santé auprès des personnes âgées</t>
  </si>
  <si>
    <t>Mettre en place des actions collectives sur les territoires fragiles, considérés comme prioritaires au regard de critères de fragilité</t>
  </si>
  <si>
    <t>Réduire les inégalités territoriales de santé</t>
  </si>
  <si>
    <t>Objectifs opérationnels du projet (5 principaux maximum)</t>
  </si>
  <si>
    <t>Organiser les réunions d’information permettant aux personnes âgées de connaître les programmes de prévention de la perte d’autonomie</t>
  </si>
  <si>
    <t>Mettre en place les ateliers collectifs sur l’ensemble du département, y compris en milieu rural, en coordination avec les financeurs et les autres opérateurs de prévention santé</t>
  </si>
  <si>
    <t>Evaluer l’ensemble des actions collectives de prévention (3 questionnaires remis à chaque participant)</t>
  </si>
  <si>
    <t>Mettre en oeuvre les moyens humains et matériels nécessaires à l’organisation des ateliers</t>
  </si>
  <si>
    <t>Points forts du projet (5 principaux maximum)</t>
  </si>
  <si>
    <t>Intervention de l’ASEPT Bretagne sur l’ensemble du département</t>
  </si>
  <si>
    <t>Equipe composée exclusivement de professionnels spécialement formés à l’animation des actions de prévention</t>
  </si>
  <si>
    <t>Projet construit en partenariat avec de nombreux acteurs (caisses de retraite partenaires, réseau de psychologues, travailleurs sociaux du territoire, CLIC, CCAS, associations de retraités, etc.</t>
  </si>
  <si>
    <t>Coordination des actions de prévention avec les autres opérateurs du département</t>
  </si>
  <si>
    <t>Suivi et évaluation de toutes les actions de prévention mises en oeuvre par l’ASEPT Bretagne.</t>
  </si>
  <si>
    <t>Coordination des actions de prévention</t>
  </si>
  <si>
    <t>Organisation partenariale</t>
  </si>
  <si>
    <t>Communication sur les territoires</t>
  </si>
  <si>
    <t>Modalités de mise en œuvre</t>
  </si>
  <si>
    <t>Type de partenaires associés au projet</t>
  </si>
  <si>
    <t>Espaces autonomie</t>
  </si>
  <si>
    <t>CD56</t>
  </si>
  <si>
    <t>EHPAD, résidence autonomie</t>
  </si>
  <si>
    <t>CCAS</t>
  </si>
  <si>
    <t>Mairie</t>
  </si>
  <si>
    <t>Intercommunalité</t>
  </si>
  <si>
    <t>SAAD</t>
  </si>
  <si>
    <t>Caisses de retraites, CAP retraite</t>
  </si>
  <si>
    <t>Média (radio locale…)</t>
  </si>
  <si>
    <t>CLIC</t>
  </si>
  <si>
    <t>Associations personnes âgées</t>
  </si>
  <si>
    <t>Médecins, hôpitaux…</t>
  </si>
  <si>
    <t>CAF</t>
  </si>
  <si>
    <t>MSA</t>
  </si>
  <si>
    <t>ARS</t>
  </si>
  <si>
    <t>Autres (préciser)</t>
  </si>
  <si>
    <t>Armoric Expertise</t>
  </si>
  <si>
    <t>Modalités de partenariat avec l'espace autonomie</t>
  </si>
  <si>
    <t>Information</t>
  </si>
  <si>
    <t>Sollicitation / diagnostic</t>
  </si>
  <si>
    <t>Participation au projet</t>
  </si>
  <si>
    <t>Description générale de l'organisation et du fonctionnement</t>
  </si>
  <si>
    <t>L’équipe de l’ASEPT Bretagne se compose de deux assistantes administratives et de 8 animateurs, de formation initiale en travail social (diplôme d’état CESF ou ASS) chargés d’animer les actions de prévention santé. Le personnel est spécifique formé à la méthode et au contenu des actions, pendant une semaine pour chaque atelier, soit 3 semaines de formation préalables.
MSA Services Armorique, gestionnaire de l’ASEPT Bretagne, associe également la structure évaluatrice « Armoric Expertise » au développement de l’ASEPT Bretagne. Les salariés de cette association, assurant la mission d’évaluation des besoins individuels des retraités des caisses de retraite en Bretagne, sont également formés à l’animation des ateliers de prévention. Par ailleurs, dans le cadre de leurs missions, ils seront amenés à orienter les personnes âgées de tout régime de protection sociale vers les ateliers de prévention situés à proximité de leur domicile.
Ainsi, en cohérence avec le développement de l’association, le projet proposé par l’ASEPT Bretagne à la Conférence des financeurs prévoit un développement des actions sur une période de 3 ans.</t>
  </si>
  <si>
    <t>Moyens humains mobilisés</t>
  </si>
  <si>
    <t>L’équipe de l’ASEPT Bretagne est composée d'animateurs, travailleurs sociaux (diplôme d’état CESF ou ASS) et d'une équipe administrative (assistante administrative), soit 10 ETP en 2018. Sur le département du Morbihan, l’équipe est composée de 2 animatrices prévention santé à temps plein.
Mise à disposition de 10 travailleurs sociaux de l’association Armoric Expertise, formés à l'animation des ateliers. Sur le département du Morbihan, ces mises à dispositions auprès de l’ASEPT Bretagne concernent une personne, de façon ponctuelle.
Gestion de l’association par MSA Services Armorique (direction, comptabilité, management, développement de projets, fonctions support, etc.)</t>
  </si>
  <si>
    <t>Moyens matériels et communication</t>
  </si>
  <si>
    <t xml:space="preserve"> - Salles communales
 - Matériel informatique : PC portable, vidéoprojecteur, etc.
La communication est gérée par les secrétaires – assistantes : transmission de flyers et plaquettes d’information, édition d’affiches, publication de communiqués de presse (journaux locaux et bulletin municipal).</t>
  </si>
  <si>
    <t>Echéancier de l'opération</t>
  </si>
  <si>
    <t>Recettes 2018</t>
  </si>
  <si>
    <t>Recette</t>
  </si>
  <si>
    <t>Montant</t>
  </si>
  <si>
    <t>Taux</t>
  </si>
  <si>
    <t>Conférence des Financeurs</t>
  </si>
  <si>
    <t>Etat</t>
  </si>
  <si>
    <t>Région</t>
  </si>
  <si>
    <t>Département</t>
  </si>
  <si>
    <t>Commune ou EPCI</t>
  </si>
  <si>
    <t>CPAM</t>
  </si>
  <si>
    <t>CARSAT</t>
  </si>
  <si>
    <t>CAP RETRAITE</t>
  </si>
  <si>
    <t>(préciser si autres)</t>
  </si>
  <si>
    <t>Total autres cofinancements</t>
  </si>
  <si>
    <t>Participation des bénéficiaires</t>
  </si>
  <si>
    <t>Autofinancement par le porteur de projet</t>
  </si>
  <si>
    <t>Budget 2018 de l'opération</t>
  </si>
  <si>
    <t>Dépenses</t>
  </si>
  <si>
    <t>Poste de dépense</t>
  </si>
  <si>
    <t>P.U.</t>
  </si>
  <si>
    <t>Nb</t>
  </si>
  <si>
    <t>Coût TTC</t>
  </si>
  <si>
    <t>Achats de prestations d'études et de prestations de services</t>
  </si>
  <si>
    <t>Achats de matières et fournitures</t>
  </si>
  <si>
    <t>Autres fournitures</t>
  </si>
  <si>
    <t>Locations</t>
  </si>
  <si>
    <t>Entretien et réparation</t>
  </si>
  <si>
    <t>Assurance</t>
  </si>
  <si>
    <t>Rémunérations intermédiaires et honoraires</t>
  </si>
  <si>
    <t>Publicité, publication</t>
  </si>
  <si>
    <t>Déplacements, missions</t>
  </si>
  <si>
    <t>Rémunérations des personnels</t>
  </si>
  <si>
    <t>Autres charges de personnel</t>
  </si>
  <si>
    <t>TOTAL</t>
  </si>
  <si>
    <t>Aide à la saisie du dossier de candidature</t>
  </si>
  <si>
    <t xml:space="preserve">La saisie des informations sur votre projet est faciltée : </t>
  </si>
  <si>
    <t>- A chaque page, vous trouverez des icônes vous permettant de naviguer d'un onglet à l'autre</t>
  </si>
  <si>
    <t>- Seules les cellules où vous avez des saisies vous seront accessibles.</t>
  </si>
  <si>
    <t>Pages 1 et 2 - Identification</t>
  </si>
  <si>
    <t>Les zones "roses" sont à renseigner</t>
  </si>
  <si>
    <t>L'année du projet est figée</t>
  </si>
  <si>
    <t>Le libellé de l'opération est une saisie "texte" qui va se reporter sur tous les onglets en automatique</t>
  </si>
  <si>
    <t>N'oubliez pas d'entrer votre RIB</t>
  </si>
  <si>
    <t>Pages 3 et 4 - Thématiques</t>
  </si>
  <si>
    <t>Le libellé de l'opération est repris automatiquement</t>
  </si>
  <si>
    <t>Type d'actions à mener :</t>
  </si>
  <si>
    <t xml:space="preserve"> ne renseigner que le nombre par exercice, le total se calcule automatiquement</t>
  </si>
  <si>
    <t>Pages 5 et 6 - Motivations</t>
  </si>
  <si>
    <t>Le libellé de l'opération s'inscrit automatiquement</t>
  </si>
  <si>
    <t>Pour les problématiques à l'origine du projet et la description du projet : c'est du texte libre</t>
  </si>
  <si>
    <t>Pages 7 - 8 et 9 - Objectifs</t>
  </si>
  <si>
    <t xml:space="preserve">page 7 : seules les cellules en couleur "rose" sont à compléter </t>
  </si>
  <si>
    <t>page 8 : la couleur des cellules change dès que vous validez votre saisie</t>
  </si>
  <si>
    <t xml:space="preserve">texte en champs libres description des objectifs généraux (8 maximum) et opérationnels (8 maximum) </t>
  </si>
  <si>
    <t>page 9 : texte en champs libres description des points forts (8 maximum)</t>
  </si>
  <si>
    <t>la couleur des cellules change dès que vous validez votre saisie</t>
  </si>
  <si>
    <t>Pages 10 - 11 et 12 - Mise en œuvre</t>
  </si>
  <si>
    <t>page 10 : les cellules en "rose" sont à compléter</t>
  </si>
  <si>
    <t>le cas échéant, la cellule "autres" en texte libre</t>
  </si>
  <si>
    <t>Modalités de fonctionnement : texte libre</t>
  </si>
  <si>
    <t>Page 12 : la couleur de la cellule change dès que vous validez votre saisie</t>
  </si>
  <si>
    <t>Moyens humains, matériels et communication : texte libre</t>
  </si>
  <si>
    <t xml:space="preserve">Couverture territoriale : </t>
  </si>
  <si>
    <r>
      <rPr>
        <sz val="14"/>
        <color indexed="55"/>
        <rFont val="Arial Narrow"/>
        <family val="2"/>
        <charset val="1"/>
      </rPr>
      <t>Saisir</t>
    </r>
    <r>
      <rPr>
        <b/>
        <sz val="14"/>
        <color indexed="55"/>
        <rFont val="Arial Narrow"/>
        <family val="2"/>
        <charset val="1"/>
      </rPr>
      <t xml:space="preserve"> 1 </t>
    </r>
    <r>
      <rPr>
        <sz val="14"/>
        <color indexed="55"/>
        <rFont val="Arial Narrow"/>
        <family val="2"/>
        <charset val="1"/>
      </rPr>
      <t>dans la cellule qui suit la colonne de la commune où se déroulera l'action</t>
    </r>
  </si>
  <si>
    <t>Il ne s'agit pas du rayonnement géographique de l'action</t>
  </si>
  <si>
    <t>Nous appelons votre attention sur l'importance de ces informations même si cela n'est qu'une prévision</t>
  </si>
  <si>
    <t xml:space="preserve">Pour les ateliers inter-régimes : vous pouvez indiquer les communes sur lesquelles vous envisagez </t>
  </si>
  <si>
    <t xml:space="preserve">la réalisation de l'action, mais le lieu de réalisation des actions financées sera déterminé par la </t>
  </si>
  <si>
    <t>coordination "Pour bien vieillir Bretagne" pour répondre aux besoins recensés sur les territoires</t>
  </si>
  <si>
    <t>CONFERENCE DES FINANCEURS 22
CD22- PBVB - ARS</t>
  </si>
  <si>
    <t>1 - Identification</t>
  </si>
  <si>
    <t>Année appel à projet</t>
  </si>
  <si>
    <t>Libellé de l'opération</t>
  </si>
  <si>
    <r>
      <rPr>
        <b/>
        <sz val="11"/>
        <color indexed="55"/>
        <rFont val="Calibri"/>
        <family val="2"/>
        <charset val="1"/>
      </rPr>
      <t>Echéancier</t>
    </r>
    <r>
      <rPr>
        <b/>
        <sz val="8"/>
        <color indexed="55"/>
        <rFont val="Calibri"/>
        <family val="2"/>
        <charset val="1"/>
      </rPr>
      <t xml:space="preserve"> </t>
    </r>
    <r>
      <rPr>
        <sz val="8"/>
        <color indexed="55"/>
        <rFont val="Calibri"/>
        <family val="2"/>
        <charset val="1"/>
      </rPr>
      <t>(date jj/mm/aaaa)</t>
    </r>
  </si>
  <si>
    <t>Nb exercices</t>
  </si>
  <si>
    <t>Porteur de projet</t>
  </si>
  <si>
    <t>Nom de la structure</t>
  </si>
  <si>
    <t>N° SIRET</t>
  </si>
  <si>
    <t>Statut juridique</t>
  </si>
  <si>
    <t>CODE APE (NAF)</t>
  </si>
  <si>
    <t>Courriel</t>
  </si>
  <si>
    <t>TELEPHONE</t>
  </si>
  <si>
    <t>Code Postal</t>
  </si>
  <si>
    <t>Commune</t>
  </si>
  <si>
    <t xml:space="preserve"> - page 1 - </t>
  </si>
  <si>
    <t>Nom</t>
  </si>
  <si>
    <t>Prénom</t>
  </si>
  <si>
    <t>Fonction</t>
  </si>
  <si>
    <t>Coordonnées bancaires</t>
  </si>
  <si>
    <t>Titulaire du compte</t>
  </si>
  <si>
    <t>Banque</t>
  </si>
  <si>
    <t>Domiciliation</t>
  </si>
  <si>
    <t>Code banque</t>
  </si>
  <si>
    <t>Code guichet</t>
  </si>
  <si>
    <t>Numéro de compte</t>
  </si>
  <si>
    <t>Clé RIB</t>
  </si>
  <si>
    <t xml:space="preserve"> - page 2 - </t>
  </si>
  <si>
    <t>suivant</t>
  </si>
  <si>
    <t>2 - Thématiques</t>
  </si>
  <si>
    <t>Prévention Santé</t>
  </si>
  <si>
    <t>Aide aux aidants</t>
  </si>
  <si>
    <t>Soutien aux aidants</t>
  </si>
  <si>
    <t>Souffrance psychique</t>
  </si>
  <si>
    <t xml:space="preserve">Habitat </t>
  </si>
  <si>
    <t>Accès aux droits et à la vie sociale</t>
  </si>
  <si>
    <t>Aides Techniques</t>
  </si>
  <si>
    <t>Accessibilité</t>
  </si>
  <si>
    <t>Adaptation au logement</t>
  </si>
  <si>
    <t>Equilibre</t>
  </si>
  <si>
    <t>Accès aux droits / Numérique</t>
  </si>
  <si>
    <t>Déficiences sensorielles</t>
  </si>
  <si>
    <t>Lutte contre l’isolement</t>
  </si>
  <si>
    <t xml:space="preserve">Bien-être </t>
  </si>
  <si>
    <t xml:space="preserve"> - page 3 - </t>
  </si>
  <si>
    <t>Total</t>
  </si>
  <si>
    <t>Bilan prévention</t>
  </si>
  <si>
    <t>Autres : précisez</t>
  </si>
  <si>
    <t xml:space="preserve"> - page 4 - </t>
  </si>
  <si>
    <t>précédent</t>
  </si>
  <si>
    <t>3 - Motivations</t>
  </si>
  <si>
    <t xml:space="preserve"> - page 5 - </t>
  </si>
  <si>
    <t xml:space="preserve"> - page 6 - </t>
  </si>
  <si>
    <t>Suivant</t>
  </si>
  <si>
    <t>Page 1</t>
  </si>
  <si>
    <t>Code_Insee</t>
  </si>
  <si>
    <t>Libelle_Commune</t>
  </si>
  <si>
    <t>Couverture</t>
  </si>
  <si>
    <t>Canton</t>
  </si>
  <si>
    <t>EPCI_Actuel_Nom</t>
  </si>
  <si>
    <t>MdD</t>
  </si>
  <si>
    <t>56001</t>
  </si>
  <si>
    <t>ALLINEUC</t>
  </si>
  <si>
    <t>Mûr-de-Bretagne</t>
  </si>
  <si>
    <t>LOUDEAC COMMAUTE BRETAGNE CENTRE</t>
  </si>
  <si>
    <t>Centre Bretagne</t>
  </si>
  <si>
    <t>56002</t>
  </si>
  <si>
    <t>ANDEL</t>
  </si>
  <si>
    <t>Lamballe</t>
  </si>
  <si>
    <t>LAMBALLE TERRE ET MER</t>
  </si>
  <si>
    <t>St Brieuc</t>
  </si>
  <si>
    <t>56003</t>
  </si>
  <si>
    <t>AUCALEUC</t>
  </si>
  <si>
    <t>Dinan</t>
  </si>
  <si>
    <t>DINAN COMMUNAUTE</t>
  </si>
  <si>
    <t>56004</t>
  </si>
  <si>
    <t>BEAUSSAIS-SUR-MER</t>
  </si>
  <si>
    <t>Pleslin-Trigavou</t>
  </si>
  <si>
    <t>COTES D'EMERAUDE COMMUNAUTE</t>
  </si>
  <si>
    <t>56005</t>
  </si>
  <si>
    <t>BEGARD</t>
  </si>
  <si>
    <t>Bégard</t>
  </si>
  <si>
    <t>GUINGAMP PAIMPOL AGGLOMERATION</t>
  </si>
  <si>
    <t>Guingamp</t>
  </si>
  <si>
    <t>56006</t>
  </si>
  <si>
    <t>BELLE-ISLE-EN-TERRE</t>
  </si>
  <si>
    <t>Callac</t>
  </si>
  <si>
    <t>56007</t>
  </si>
  <si>
    <t>BERHET</t>
  </si>
  <si>
    <t>LANNION TREGOR COMMUNAUTE</t>
  </si>
  <si>
    <t>Lannion</t>
  </si>
  <si>
    <t>56008</t>
  </si>
  <si>
    <t>BINIC - ETABLES-SUR-MER</t>
  </si>
  <si>
    <t>Plouha</t>
  </si>
  <si>
    <t>SAINT BRIEUC ARMOR AGGLOMERATION</t>
  </si>
  <si>
    <t>56009</t>
  </si>
  <si>
    <t>BOBITAL</t>
  </si>
  <si>
    <t>Lanvallay</t>
  </si>
  <si>
    <t>56010</t>
  </si>
  <si>
    <t>BON REPOS SUR BLAVET</t>
  </si>
  <si>
    <t>Rostrenen</t>
  </si>
  <si>
    <t>56011</t>
  </si>
  <si>
    <t>BOQUEHO</t>
  </si>
  <si>
    <t>Plélo</t>
  </si>
  <si>
    <t>LEFF ARMOR COMMUNAUTE</t>
  </si>
  <si>
    <t>56012</t>
  </si>
  <si>
    <t>BOURBRIAC</t>
  </si>
  <si>
    <t>56013</t>
  </si>
  <si>
    <t>BOURSEUL</t>
  </si>
  <si>
    <t>Plancoët</t>
  </si>
  <si>
    <t>56014</t>
  </si>
  <si>
    <t>BREHAND</t>
  </si>
  <si>
    <t>Plénée-Jugon</t>
  </si>
  <si>
    <t>56015</t>
  </si>
  <si>
    <t>BRELIDY</t>
  </si>
  <si>
    <t>56017</t>
  </si>
  <si>
    <t>BRINGOLO</t>
  </si>
  <si>
    <t>56018</t>
  </si>
  <si>
    <t>BROONS</t>
  </si>
  <si>
    <t>Broons</t>
  </si>
  <si>
    <t>56019</t>
  </si>
  <si>
    <t>BRUSVILY</t>
  </si>
  <si>
    <t>56020</t>
  </si>
  <si>
    <t>BULAT-PESTIVIEN</t>
  </si>
  <si>
    <t>56021</t>
  </si>
  <si>
    <t>CALANHEL</t>
  </si>
  <si>
    <t>56022</t>
  </si>
  <si>
    <t>CALLAC-DE-BRETAGNE</t>
  </si>
  <si>
    <t>56023</t>
  </si>
  <si>
    <t>CALORGUEN</t>
  </si>
  <si>
    <t>56024</t>
  </si>
  <si>
    <t>CAMLEZ</t>
  </si>
  <si>
    <t>Tréguier</t>
  </si>
  <si>
    <t>56025</t>
  </si>
  <si>
    <t>CANIHUEL</t>
  </si>
  <si>
    <t>KREIZ BREIZH</t>
  </si>
  <si>
    <t>56026</t>
  </si>
  <si>
    <t>CAOUENNEC-LANVEZEAC</t>
  </si>
  <si>
    <t>56027</t>
  </si>
  <si>
    <t>CARNOET</t>
  </si>
  <si>
    <t>56028</t>
  </si>
  <si>
    <t>CAULNES</t>
  </si>
  <si>
    <t>56029</t>
  </si>
  <si>
    <t>CAUREL</t>
  </si>
  <si>
    <t>LCBC</t>
  </si>
  <si>
    <t>56030</t>
  </si>
  <si>
    <t>CAVAN</t>
  </si>
  <si>
    <t>56031</t>
  </si>
  <si>
    <t>CHATELAUDREN-PLOUAGAT</t>
  </si>
  <si>
    <t>56032</t>
  </si>
  <si>
    <t>COADOUT</t>
  </si>
  <si>
    <t>56033</t>
  </si>
  <si>
    <t>COATASCORN</t>
  </si>
  <si>
    <t>56034</t>
  </si>
  <si>
    <t>COATREVEN</t>
  </si>
  <si>
    <t>56035</t>
  </si>
  <si>
    <t>COETLOGON</t>
  </si>
  <si>
    <t>Loudéac</t>
  </si>
  <si>
    <t>56036</t>
  </si>
  <si>
    <t>COETMIEUX</t>
  </si>
  <si>
    <t>56039</t>
  </si>
  <si>
    <t>COHINIAC</t>
  </si>
  <si>
    <t>56040</t>
  </si>
  <si>
    <t>CORLAY</t>
  </si>
  <si>
    <t>56041</t>
  </si>
  <si>
    <t>CORSEUL</t>
  </si>
  <si>
    <t>56042</t>
  </si>
  <si>
    <t>CREHEN</t>
  </si>
  <si>
    <t>56043</t>
  </si>
  <si>
    <t>DINAN</t>
  </si>
  <si>
    <t>56044</t>
  </si>
  <si>
    <t>DUAULT</t>
  </si>
  <si>
    <t>56045</t>
  </si>
  <si>
    <t>EREAC</t>
  </si>
  <si>
    <t>56046</t>
  </si>
  <si>
    <t>ERQUY</t>
  </si>
  <si>
    <t>Pléneuf-Val-André</t>
  </si>
  <si>
    <t>56047</t>
  </si>
  <si>
    <t>EVRAN</t>
  </si>
  <si>
    <t>56048</t>
  </si>
  <si>
    <t>FREHEL</t>
  </si>
  <si>
    <t>56049</t>
  </si>
  <si>
    <t>GAUSSON</t>
  </si>
  <si>
    <t>56050</t>
  </si>
  <si>
    <t>GLOMEL</t>
  </si>
  <si>
    <t>56051</t>
  </si>
  <si>
    <t>GOMENE</t>
  </si>
  <si>
    <t>56052</t>
  </si>
  <si>
    <t>GOMMENEC'H</t>
  </si>
  <si>
    <t>56053</t>
  </si>
  <si>
    <t>GOUAREC</t>
  </si>
  <si>
    <t>56054</t>
  </si>
  <si>
    <t>GOUDELIN</t>
  </si>
  <si>
    <t>56055</t>
  </si>
  <si>
    <t>GRACE-UZEL</t>
  </si>
  <si>
    <t>56056</t>
  </si>
  <si>
    <t>GRACES</t>
  </si>
  <si>
    <t>56057</t>
  </si>
  <si>
    <t>GUENROC</t>
  </si>
  <si>
    <t>56058</t>
  </si>
  <si>
    <t>GUERLEDAN</t>
  </si>
  <si>
    <t>56060</t>
  </si>
  <si>
    <t>GUINGAMP</t>
  </si>
  <si>
    <t>56061</t>
  </si>
  <si>
    <t>GUITTE</t>
  </si>
  <si>
    <t>56062</t>
  </si>
  <si>
    <t>GURUNHUEL</t>
  </si>
  <si>
    <t>56063</t>
  </si>
  <si>
    <t>HEMONSTOIR</t>
  </si>
  <si>
    <t>56065</t>
  </si>
  <si>
    <t>HENANBIHEN</t>
  </si>
  <si>
    <t>56066</t>
  </si>
  <si>
    <t>HENANSAL</t>
  </si>
  <si>
    <t>56067</t>
  </si>
  <si>
    <t>HENON</t>
  </si>
  <si>
    <t>Plaintel</t>
  </si>
  <si>
    <t>56068</t>
  </si>
  <si>
    <t>HILLION</t>
  </si>
  <si>
    <t>Trégueux</t>
  </si>
  <si>
    <t>56069</t>
  </si>
  <si>
    <t>ILE DE BREHAT</t>
  </si>
  <si>
    <t>Paimpol</t>
  </si>
  <si>
    <t>56070</t>
  </si>
  <si>
    <t>ILLIFAUT</t>
  </si>
  <si>
    <t>56071</t>
  </si>
  <si>
    <t>JUGON-LES-LACS - COMMUNE NOUVELLE</t>
  </si>
  <si>
    <t>56072</t>
  </si>
  <si>
    <t>KERBORS</t>
  </si>
  <si>
    <t>56073</t>
  </si>
  <si>
    <t>KERFOT</t>
  </si>
  <si>
    <t>56074</t>
  </si>
  <si>
    <t>KERGRIST-MOELOU</t>
  </si>
  <si>
    <t>56075</t>
  </si>
  <si>
    <t>KERIEN</t>
  </si>
  <si>
    <t>56076</t>
  </si>
  <si>
    <t>KERMARIA-SULARD</t>
  </si>
  <si>
    <t>Perros-Guirec</t>
  </si>
  <si>
    <t>56077</t>
  </si>
  <si>
    <t>KERMOROC'H</t>
  </si>
  <si>
    <t>56078</t>
  </si>
  <si>
    <t>KERPERT</t>
  </si>
  <si>
    <t>56079</t>
  </si>
  <si>
    <t>LA BOUILLIE</t>
  </si>
  <si>
    <t>56080</t>
  </si>
  <si>
    <t>LA-CHAPELLE-BLANCHE</t>
  </si>
  <si>
    <t>56081</t>
  </si>
  <si>
    <t>LA-CHAPELLE-NEUVE</t>
  </si>
  <si>
    <t>56082</t>
  </si>
  <si>
    <t>LA CHEZE</t>
  </si>
  <si>
    <t>56083</t>
  </si>
  <si>
    <t>LA HARMOYE</t>
  </si>
  <si>
    <t>56084</t>
  </si>
  <si>
    <t>LA LANDEC</t>
  </si>
  <si>
    <t>56085</t>
  </si>
  <si>
    <t>LA MALHOURE</t>
  </si>
  <si>
    <t>56086</t>
  </si>
  <si>
    <t>LA MEAUGON</t>
  </si>
  <si>
    <t>Ploufragan</t>
  </si>
  <si>
    <t>56087</t>
  </si>
  <si>
    <t>LA MOTTE</t>
  </si>
  <si>
    <t>56088</t>
  </si>
  <si>
    <t>LA PRENESSAYE</t>
  </si>
  <si>
    <t>56089</t>
  </si>
  <si>
    <t>LA ROCHE-JAUDY</t>
  </si>
  <si>
    <t>56090</t>
  </si>
  <si>
    <t>LA VICOMTE-SUR-RANCE</t>
  </si>
  <si>
    <t>56091</t>
  </si>
  <si>
    <t>LAMBALLE-ARMOR</t>
  </si>
  <si>
    <t>56092</t>
  </si>
  <si>
    <t>LANCIEUX</t>
  </si>
  <si>
    <t>56093</t>
  </si>
  <si>
    <t>LANDEBAERON</t>
  </si>
  <si>
    <t>56094</t>
  </si>
  <si>
    <t>LANDEBIA</t>
  </si>
  <si>
    <t>56096</t>
  </si>
  <si>
    <t>LANDEHEN</t>
  </si>
  <si>
    <t>56097</t>
  </si>
  <si>
    <t>LANFAINS</t>
  </si>
  <si>
    <t>56098</t>
  </si>
  <si>
    <t>LANGOAT</t>
  </si>
  <si>
    <t>56099</t>
  </si>
  <si>
    <t>LANGROLAY-SUR-RANCE</t>
  </si>
  <si>
    <t>56100</t>
  </si>
  <si>
    <t>LANGUEDIAS</t>
  </si>
  <si>
    <t>56101</t>
  </si>
  <si>
    <t>LANGUENAN</t>
  </si>
  <si>
    <t>56102</t>
  </si>
  <si>
    <t>LANGUEUX</t>
  </si>
  <si>
    <t>56103</t>
  </si>
  <si>
    <t>LANLEFF</t>
  </si>
  <si>
    <t>56104</t>
  </si>
  <si>
    <t>LANLOUP</t>
  </si>
  <si>
    <t>56105</t>
  </si>
  <si>
    <t>LANMERIN</t>
  </si>
  <si>
    <t>56106</t>
  </si>
  <si>
    <t>LANMODEZ</t>
  </si>
  <si>
    <t>56107</t>
  </si>
  <si>
    <t>LANNEBERT</t>
  </si>
  <si>
    <t>56108</t>
  </si>
  <si>
    <t>LANNION</t>
  </si>
  <si>
    <t>56109</t>
  </si>
  <si>
    <t>LANRELAS</t>
  </si>
  <si>
    <t>56110</t>
  </si>
  <si>
    <t>LANRIVAIN</t>
  </si>
  <si>
    <t>56111</t>
  </si>
  <si>
    <t>LANRODEC</t>
  </si>
  <si>
    <t>56112</t>
  </si>
  <si>
    <t>LANTIC</t>
  </si>
  <si>
    <t>56113</t>
  </si>
  <si>
    <t>LANVALLAY</t>
  </si>
  <si>
    <t>56114</t>
  </si>
  <si>
    <t>LANVELLEC</t>
  </si>
  <si>
    <t>Plestin-les-Grèves</t>
  </si>
  <si>
    <t>56115</t>
  </si>
  <si>
    <t>LANVOLLON</t>
  </si>
  <si>
    <t>56116</t>
  </si>
  <si>
    <t>LAURENAN</t>
  </si>
  <si>
    <t>56117</t>
  </si>
  <si>
    <t>LE BODEO</t>
  </si>
  <si>
    <t>56118</t>
  </si>
  <si>
    <t>LE CAMBOUT</t>
  </si>
  <si>
    <t>56119</t>
  </si>
  <si>
    <t>LE FAOUET</t>
  </si>
  <si>
    <t>56120</t>
  </si>
  <si>
    <t>LE FOEIL</t>
  </si>
  <si>
    <t>56121</t>
  </si>
  <si>
    <t>LE HAUT-CORLAY</t>
  </si>
  <si>
    <t>56122</t>
  </si>
  <si>
    <t>LE HINGLE</t>
  </si>
  <si>
    <t>56123</t>
  </si>
  <si>
    <t>LE LESLAY</t>
  </si>
  <si>
    <t>56124</t>
  </si>
  <si>
    <t>LE MENE</t>
  </si>
  <si>
    <t>56125</t>
  </si>
  <si>
    <t>LE MERZER</t>
  </si>
  <si>
    <t>56126</t>
  </si>
  <si>
    <t>LE MOUSTOIR</t>
  </si>
  <si>
    <t>POHER COMMUNAUTE</t>
  </si>
  <si>
    <t>56127</t>
  </si>
  <si>
    <t>LE QUILLIO</t>
  </si>
  <si>
    <t>56128</t>
  </si>
  <si>
    <t>LE QUIOU</t>
  </si>
  <si>
    <t>56129</t>
  </si>
  <si>
    <t>LE VIEUX-BOURG</t>
  </si>
  <si>
    <t>56130</t>
  </si>
  <si>
    <t>LE VIEUX-MARCHE</t>
  </si>
  <si>
    <t>56131</t>
  </si>
  <si>
    <t>LES-CHAMPS-GERAUX</t>
  </si>
  <si>
    <t>56132</t>
  </si>
  <si>
    <t>LESCOUET-GOUAREC</t>
  </si>
  <si>
    <t>56133</t>
  </si>
  <si>
    <t>LEZARDRIEUX</t>
  </si>
  <si>
    <t>56134</t>
  </si>
  <si>
    <t>LOC-ENVEL</t>
  </si>
  <si>
    <t>56135</t>
  </si>
  <si>
    <t>LOCARN</t>
  </si>
  <si>
    <t>56136</t>
  </si>
  <si>
    <t>LOGUIVY-PLOUGRAS</t>
  </si>
  <si>
    <t>56137</t>
  </si>
  <si>
    <t>LOHUEC</t>
  </si>
  <si>
    <t>56139</t>
  </si>
  <si>
    <t>LOSCOUET-SUR-MEU</t>
  </si>
  <si>
    <t>56140</t>
  </si>
  <si>
    <t>LOUANNEC</t>
  </si>
  <si>
    <t>56141</t>
  </si>
  <si>
    <t>LOUARGAT</t>
  </si>
  <si>
    <t>56143</t>
  </si>
  <si>
    <t>LOUDEAC</t>
  </si>
  <si>
    <t>56144</t>
  </si>
  <si>
    <t>MAEL-CARHAIX</t>
  </si>
  <si>
    <t>56145</t>
  </si>
  <si>
    <t>MAEL-PESTIVIEN</t>
  </si>
  <si>
    <t>56146</t>
  </si>
  <si>
    <t>MAGOAR</t>
  </si>
  <si>
    <t>56147</t>
  </si>
  <si>
    <t>MANTALLOT</t>
  </si>
  <si>
    <t>56148</t>
  </si>
  <si>
    <t>MATIGNON</t>
  </si>
  <si>
    <t>56149</t>
  </si>
  <si>
    <t>MEGRIT</t>
  </si>
  <si>
    <t>56151</t>
  </si>
  <si>
    <t>MELLIONNEC</t>
  </si>
  <si>
    <t>56152</t>
  </si>
  <si>
    <t>MERDRIGNAC</t>
  </si>
  <si>
    <t>56153</t>
  </si>
  <si>
    <t>MERILLAC</t>
  </si>
  <si>
    <t>56154</t>
  </si>
  <si>
    <t>MERLEAC</t>
  </si>
  <si>
    <t>56155</t>
  </si>
  <si>
    <t>MINIHY-TREGUIER</t>
  </si>
  <si>
    <t>56156</t>
  </si>
  <si>
    <t>MONCONTOUR-DE-BRETAGNE</t>
  </si>
  <si>
    <t>56157</t>
  </si>
  <si>
    <t>MOUSTERU</t>
  </si>
  <si>
    <t>56158</t>
  </si>
  <si>
    <t>NOYAL</t>
  </si>
  <si>
    <t>56159</t>
  </si>
  <si>
    <t>PABU</t>
  </si>
  <si>
    <t>56160</t>
  </si>
  <si>
    <t>PAIMPOL</t>
  </si>
  <si>
    <t>56161</t>
  </si>
  <si>
    <t>PAULE</t>
  </si>
  <si>
    <t>56162</t>
  </si>
  <si>
    <t>PEDERNEC</t>
  </si>
  <si>
    <t>56163</t>
  </si>
  <si>
    <t>PENGUILY</t>
  </si>
  <si>
    <t>56164</t>
  </si>
  <si>
    <t>PENVENAN</t>
  </si>
  <si>
    <t>56165</t>
  </si>
  <si>
    <t>PERROS-GUIREC</t>
  </si>
  <si>
    <t>56166</t>
  </si>
  <si>
    <t>PEUMERIT-QUINTIN</t>
  </si>
  <si>
    <t>56167</t>
  </si>
  <si>
    <t>PLAINE-HAUTE</t>
  </si>
  <si>
    <t>56168</t>
  </si>
  <si>
    <t>PLAINTEL</t>
  </si>
  <si>
    <t>56169</t>
  </si>
  <si>
    <t>PLANCOET</t>
  </si>
  <si>
    <t>56170</t>
  </si>
  <si>
    <t>PLEBOULLE</t>
  </si>
  <si>
    <t>56171</t>
  </si>
  <si>
    <t>PLEDELIAC</t>
  </si>
  <si>
    <t>56172</t>
  </si>
  <si>
    <t>PLEDRAN</t>
  </si>
  <si>
    <t>56173</t>
  </si>
  <si>
    <t>PLEGUIEN</t>
  </si>
  <si>
    <t>56174</t>
  </si>
  <si>
    <t>PLEHEDEL</t>
  </si>
  <si>
    <t>56175</t>
  </si>
  <si>
    <t>PLELAN-LE-PETIT</t>
  </si>
  <si>
    <t>56176</t>
  </si>
  <si>
    <t>PLELAUFF</t>
  </si>
  <si>
    <t>56177</t>
  </si>
  <si>
    <t>PLELO</t>
  </si>
  <si>
    <t>56178</t>
  </si>
  <si>
    <t>PLEMET (Plémet, La Ferrière)</t>
  </si>
  <si>
    <t>56179</t>
  </si>
  <si>
    <t>PLEMY</t>
  </si>
  <si>
    <t>56180</t>
  </si>
  <si>
    <t>PLENEE-JUGON</t>
  </si>
  <si>
    <t>56181</t>
  </si>
  <si>
    <t>PLENEUF-VAL-ANDRE</t>
  </si>
  <si>
    <t>56182</t>
  </si>
  <si>
    <t>PLERIN</t>
  </si>
  <si>
    <t>Plérin</t>
  </si>
  <si>
    <t>56184</t>
  </si>
  <si>
    <t>PLERNEUF</t>
  </si>
  <si>
    <t>56185</t>
  </si>
  <si>
    <t>PLESIDY</t>
  </si>
  <si>
    <t>56186</t>
  </si>
  <si>
    <t>PLESLIN-TRIGAVOU</t>
  </si>
  <si>
    <t>56188</t>
  </si>
  <si>
    <t>PLESTAN</t>
  </si>
  <si>
    <t>56189</t>
  </si>
  <si>
    <t>PLESTIN-LES-GREVES</t>
  </si>
  <si>
    <t>56190</t>
  </si>
  <si>
    <t>PLEUBIAN</t>
  </si>
  <si>
    <t>56191</t>
  </si>
  <si>
    <t>PLEUDANIEL</t>
  </si>
  <si>
    <t>56193</t>
  </si>
  <si>
    <t>PLEUDIHEN-SUR-RANCE</t>
  </si>
  <si>
    <t>56194</t>
  </si>
  <si>
    <t>PLEUMEUR-BODOU</t>
  </si>
  <si>
    <t>56195</t>
  </si>
  <si>
    <t>PLEUMEUR-GAUTIER</t>
  </si>
  <si>
    <t>56196</t>
  </si>
  <si>
    <t>PLEVEN</t>
  </si>
  <si>
    <t>56197</t>
  </si>
  <si>
    <t>PLEVENON</t>
  </si>
  <si>
    <t>56198</t>
  </si>
  <si>
    <t>PLEVIN</t>
  </si>
  <si>
    <t>56199</t>
  </si>
  <si>
    <t>PLOEUC-L'HERMITAGE</t>
  </si>
  <si>
    <t>56200</t>
  </si>
  <si>
    <t>PLOEZAL</t>
  </si>
  <si>
    <t>56201</t>
  </si>
  <si>
    <t>PLOREC-SUR-ARGUENON</t>
  </si>
  <si>
    <t>56202</t>
  </si>
  <si>
    <t>PLOUARET</t>
  </si>
  <si>
    <t>56203</t>
  </si>
  <si>
    <t>PLOUASNE</t>
  </si>
  <si>
    <t>56204</t>
  </si>
  <si>
    <t>PLOUBAZLANEC</t>
  </si>
  <si>
    <t>56205</t>
  </si>
  <si>
    <t>PLOUBEZRE</t>
  </si>
  <si>
    <t>56206</t>
  </si>
  <si>
    <t>PLOUEC-DU-TRIEUX</t>
  </si>
  <si>
    <t>56207</t>
  </si>
  <si>
    <t>PLOUER-SUR-RANCE</t>
  </si>
  <si>
    <t>56208</t>
  </si>
  <si>
    <t>PLOUEZEC</t>
  </si>
  <si>
    <t>56209</t>
  </si>
  <si>
    <t>PLOUFRAGAN</t>
  </si>
  <si>
    <t>56210</t>
  </si>
  <si>
    <t>PLOUGONVER</t>
  </si>
  <si>
    <t>56211</t>
  </si>
  <si>
    <t>PLOUGRAS</t>
  </si>
  <si>
    <t>56212</t>
  </si>
  <si>
    <t>PLOUGRESCANT</t>
  </si>
  <si>
    <t>56213</t>
  </si>
  <si>
    <t>PLOUGUENAST-LANGAST</t>
  </si>
  <si>
    <t>56214</t>
  </si>
  <si>
    <t>PLOUGUERNEVEL</t>
  </si>
  <si>
    <t>56215</t>
  </si>
  <si>
    <t>PLOUGUIEL</t>
  </si>
  <si>
    <t>56216</t>
  </si>
  <si>
    <t>PLOUHA</t>
  </si>
  <si>
    <t>56218</t>
  </si>
  <si>
    <t>PLOUISY</t>
  </si>
  <si>
    <t>56219</t>
  </si>
  <si>
    <t>PLOULEC'H</t>
  </si>
  <si>
    <t>56220</t>
  </si>
  <si>
    <t>PLOUMAGOAR</t>
  </si>
  <si>
    <t>56221</t>
  </si>
  <si>
    <t>PLOUMILLIAU</t>
  </si>
  <si>
    <t>56222</t>
  </si>
  <si>
    <t>PLOUNERIN</t>
  </si>
  <si>
    <t>56223</t>
  </si>
  <si>
    <t>PLOUNEVEZ-MOEDEC</t>
  </si>
  <si>
    <t>56224</t>
  </si>
  <si>
    <t>PLOUNEVEZ-QUINTIN</t>
  </si>
  <si>
    <t>56225</t>
  </si>
  <si>
    <t>PLOURAC'H</t>
  </si>
  <si>
    <t>56226</t>
  </si>
  <si>
    <t>PLOURHAN</t>
  </si>
  <si>
    <t>56227</t>
  </si>
  <si>
    <t>PLOURIVO</t>
  </si>
  <si>
    <t>56228</t>
  </si>
  <si>
    <t>PLOUVARA</t>
  </si>
  <si>
    <t>56229</t>
  </si>
  <si>
    <t>PLOUZELAMBRE</t>
  </si>
  <si>
    <t>56230</t>
  </si>
  <si>
    <t>PLUDUAL</t>
  </si>
  <si>
    <t>56231</t>
  </si>
  <si>
    <t>PLUDUNO</t>
  </si>
  <si>
    <t>56232</t>
  </si>
  <si>
    <t>PLUFUR</t>
  </si>
  <si>
    <t>56233</t>
  </si>
  <si>
    <t>PLUMAUDAN</t>
  </si>
  <si>
    <t>56234</t>
  </si>
  <si>
    <t>PLUMAUGAT</t>
  </si>
  <si>
    <t>56236</t>
  </si>
  <si>
    <t>PLUMIEUX</t>
  </si>
  <si>
    <t>56237</t>
  </si>
  <si>
    <t>PLURIEN</t>
  </si>
  <si>
    <t>56238</t>
  </si>
  <si>
    <t>PLUSQUELLEC</t>
  </si>
  <si>
    <t>56239</t>
  </si>
  <si>
    <t>PLUSSULIEN</t>
  </si>
  <si>
    <t>56240</t>
  </si>
  <si>
    <t>PLUZUNET</t>
  </si>
  <si>
    <t>56241</t>
  </si>
  <si>
    <t>POMMERET</t>
  </si>
  <si>
    <t>56242</t>
  </si>
  <si>
    <t>POMMERIT-LE-VICOMTE</t>
  </si>
  <si>
    <t>56243</t>
  </si>
  <si>
    <t>PONT-MELVEZ</t>
  </si>
  <si>
    <t>56244</t>
  </si>
  <si>
    <t>PONTRIEUX</t>
  </si>
  <si>
    <t>56245</t>
  </si>
  <si>
    <t>PORDIC</t>
  </si>
  <si>
    <t>56246</t>
  </si>
  <si>
    <t>PRAT</t>
  </si>
  <si>
    <t>56247</t>
  </si>
  <si>
    <t>QUEMPER-GUEZENNEC</t>
  </si>
  <si>
    <t>56248</t>
  </si>
  <si>
    <t>QUEMPERVEN</t>
  </si>
  <si>
    <t>56249</t>
  </si>
  <si>
    <t>QUESSOY</t>
  </si>
  <si>
    <t>56250</t>
  </si>
  <si>
    <t>QUEVERT</t>
  </si>
  <si>
    <t>56251</t>
  </si>
  <si>
    <t>QUINTENIC</t>
  </si>
  <si>
    <t>56252</t>
  </si>
  <si>
    <t>QUINTIN</t>
  </si>
  <si>
    <t>56253</t>
  </si>
  <si>
    <t>ROSPEZ</t>
  </si>
  <si>
    <t>56254</t>
  </si>
  <si>
    <t>ROSTRENEN</t>
  </si>
  <si>
    <t>56255</t>
  </si>
  <si>
    <t>ROUILLAC</t>
  </si>
  <si>
    <t>56256</t>
  </si>
  <si>
    <t>RUCA</t>
  </si>
  <si>
    <t>56257</t>
  </si>
  <si>
    <t>RUNAN</t>
  </si>
  <si>
    <t>56258</t>
  </si>
  <si>
    <t>SAINT-ADRIEN</t>
  </si>
  <si>
    <t>56259</t>
  </si>
  <si>
    <t>SAINT-AGATHON</t>
  </si>
  <si>
    <t>56260</t>
  </si>
  <si>
    <t>SAINT-ALBAN</t>
  </si>
  <si>
    <t>56261</t>
  </si>
  <si>
    <t>SAINT-ANDRE-DES-EAUX</t>
  </si>
  <si>
    <t>56262</t>
  </si>
  <si>
    <t>SAINT-BARNABE</t>
  </si>
  <si>
    <t>56263</t>
  </si>
  <si>
    <t>SAINT-BIHY</t>
  </si>
  <si>
    <t>56264</t>
  </si>
  <si>
    <t>SAINT-BRANDAN</t>
  </si>
  <si>
    <t>SAINT-BRIEUC 1 Ouest</t>
  </si>
  <si>
    <t>Saint-Brieuc 1 Ouest</t>
  </si>
  <si>
    <t>SAINT-BRIEUC 2 Est</t>
  </si>
  <si>
    <t>Saint-Brieuc 2 Est</t>
  </si>
  <si>
    <t>SAINT-CARADEC</t>
  </si>
  <si>
    <t>SAINT-CARNE</t>
  </si>
  <si>
    <t>SAINT-CARREUC</t>
  </si>
  <si>
    <t>SAINT-CAST-LE-GUILDO</t>
  </si>
  <si>
    <t>SAINT-CLET</t>
  </si>
  <si>
    <t>SAINT-CONNAN</t>
  </si>
  <si>
    <t>SAINT-CONNEC</t>
  </si>
  <si>
    <t>PONTIVY COMMUNAUTE</t>
  </si>
  <si>
    <t>SAINT-DENOUAL</t>
  </si>
  <si>
    <t>SAINT-DONAN</t>
  </si>
  <si>
    <t>SAINT-ETIENNE-DU-GUE-DE-L'ISLE</t>
  </si>
  <si>
    <t>SAINT-FIACRE</t>
  </si>
  <si>
    <t>SAINT-GILDAS</t>
  </si>
  <si>
    <t>SAINT-GILLES-LES-BOIS</t>
  </si>
  <si>
    <t>SAINT-GILLES-PLIGEAUX</t>
  </si>
  <si>
    <t>SAINT-GILLES-VIEUX-MARCHE</t>
  </si>
  <si>
    <t>SAINT-GLEN</t>
  </si>
  <si>
    <t>SAINT-HELEN</t>
  </si>
  <si>
    <t>SAINT-HERVE</t>
  </si>
  <si>
    <t>SAINT-YGEAUX</t>
  </si>
  <si>
    <t>SAINT-JACUT-DE-LA-MER</t>
  </si>
  <si>
    <t>SAINT-JEAN-KERDANIEL</t>
  </si>
  <si>
    <t>SAINT-JOUAN-DE-L'ISLE</t>
  </si>
  <si>
    <t>SAINT-JUDOCE</t>
  </si>
  <si>
    <t>SAINT-JULIEN</t>
  </si>
  <si>
    <t>SAINT-JUVAT</t>
  </si>
  <si>
    <t>SAINT-LAUNEUC</t>
  </si>
  <si>
    <t>SAINT-LAURENT</t>
  </si>
  <si>
    <t>SAINT-LORMEL</t>
  </si>
  <si>
    <t>SAINT-MADEN</t>
  </si>
  <si>
    <t>SAINT-MARTIN-DES-PRES</t>
  </si>
  <si>
    <t>SAINT-MAUDAN</t>
  </si>
  <si>
    <t>SAINT-MAUDEZ</t>
  </si>
  <si>
    <t>SAINT-MAYEUX</t>
  </si>
  <si>
    <t>SAINT-MELOIR-DES-BOIS</t>
  </si>
  <si>
    <t>SAINT-MICHEL-DE-PLELAN</t>
  </si>
  <si>
    <t>SAINT-MICHEL-EN-GREVE</t>
  </si>
  <si>
    <t>SAINT-NICODEME</t>
  </si>
  <si>
    <t>SAINT-NICOLAS-DU-PELEM</t>
  </si>
  <si>
    <t>SAINT-PEVER</t>
  </si>
  <si>
    <t>SAINT-POTAN</t>
  </si>
  <si>
    <t>SAINT-QUAY-PERROS</t>
  </si>
  <si>
    <t>SAINT-QUAY-PORTRIEUX</t>
  </si>
  <si>
    <t>SAINT-RIEUL</t>
  </si>
  <si>
    <t>SAINT-SAMSON-SUR-RANCE</t>
  </si>
  <si>
    <t>SAINT-SERVAIS</t>
  </si>
  <si>
    <t>SAINT-THELO</t>
  </si>
  <si>
    <t>SAINT-TRIMOEL</t>
  </si>
  <si>
    <t>SAINT-VRAN</t>
  </si>
  <si>
    <t>SAINTE-TREPHINE</t>
  </si>
  <si>
    <t>SENVEN-LEHART</t>
  </si>
  <si>
    <t>SEVIGNAC</t>
  </si>
  <si>
    <t>SQUIFFIEC</t>
  </si>
  <si>
    <t>TADEN</t>
  </si>
  <si>
    <t>TONQUEDEC</t>
  </si>
  <si>
    <t>TRAMAIN</t>
  </si>
  <si>
    <t>TREBEDAN</t>
  </si>
  <si>
    <t>TREBEURDEN</t>
  </si>
  <si>
    <t>TREBRIVAN</t>
  </si>
  <si>
    <t>TREBRY</t>
  </si>
  <si>
    <t>TREDANIEL</t>
  </si>
  <si>
    <t>TREDARZEC</t>
  </si>
  <si>
    <t>TREDIAS</t>
  </si>
  <si>
    <t>TREDREZ</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</si>
  <si>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</si>
  <si>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</si>
  <si>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</si>
  <si>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</si>
  <si>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</si>
  <si>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</si>
  <si>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</si>
  <si>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</si>
  <si>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</si>
  <si>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</si>
  <si>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</si>
  <si>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</si>
  <si>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</si>
  <si>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</si>
  <si>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</si>
  <si>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</si>
  <si>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</si>
  <si>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</si>
  <si>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</si>
  <si>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</si>
  <si>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</si>
  <si>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</si>
  <si>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</si>
  <si>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</si>
  <si>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</si>
  <si>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TREVOU-TREGUIGNEC</t>
  </si>
  <si>
    <t>TREVRON</t>
  </si>
  <si>
    <t>TREZENY</t>
  </si>
  <si>
    <t>TROGUERY</t>
  </si>
  <si>
    <t>UZEL-PRES-L'OUST</t>
  </si>
  <si>
    <t>VILDE-GUINGALAN</t>
  </si>
  <si>
    <t>YFFINIAC</t>
  </si>
  <si>
    <t>YVIAS</t>
  </si>
  <si>
    <t>YVIGNAC-LA-TOUR</t>
  </si>
  <si>
    <t>4 - Objectifs</t>
  </si>
  <si>
    <t>Type de public</t>
  </si>
  <si>
    <t>60 à 69 ans</t>
  </si>
  <si>
    <t>70 à 79 ans</t>
  </si>
  <si>
    <t>80 à 89 ans</t>
  </si>
  <si>
    <t>90 ans et +</t>
  </si>
  <si>
    <t>Public bénéficiaire de l'APA</t>
  </si>
  <si>
    <t>Nombre de bénéficiaires attendus</t>
  </si>
  <si>
    <t>Au total</t>
  </si>
  <si>
    <t>Nombre de :</t>
  </si>
  <si>
    <t>F</t>
  </si>
  <si>
    <t>H</t>
  </si>
  <si>
    <t>Répartition par dépendance</t>
  </si>
  <si>
    <t>GIR 1 à 4</t>
  </si>
  <si>
    <t>GIR 5 et 6
ou non GIRés</t>
  </si>
  <si>
    <t xml:space="preserve"> - page 7 - </t>
  </si>
  <si>
    <r>
      <rPr>
        <b/>
        <sz val="11"/>
        <color indexed="55"/>
        <rFont val="Calibri"/>
        <family val="2"/>
        <charset val="1"/>
      </rPr>
      <t xml:space="preserve">Description des objectifs généraux du projet </t>
    </r>
    <r>
      <rPr>
        <sz val="11"/>
        <color rgb="FF000000"/>
        <rFont val="Calibri"/>
        <family val="2"/>
        <charset val="1"/>
      </rPr>
      <t>(8 maximum)</t>
    </r>
  </si>
  <si>
    <r>
      <rPr>
        <b/>
        <sz val="11"/>
        <color indexed="55"/>
        <rFont val="Calibri"/>
        <family val="2"/>
        <charset val="1"/>
      </rPr>
      <t xml:space="preserve">Description des objectifs opérationnels du projet </t>
    </r>
    <r>
      <rPr>
        <sz val="11"/>
        <color rgb="FF000000"/>
        <rFont val="Calibri"/>
        <family val="2"/>
        <charset val="1"/>
      </rPr>
      <t>(8 maximum)</t>
    </r>
  </si>
  <si>
    <t xml:space="preserve"> - page 8 - </t>
  </si>
  <si>
    <r>
      <rPr>
        <b/>
        <sz val="11"/>
        <color indexed="55"/>
        <rFont val="Calibri"/>
        <family val="2"/>
        <charset val="1"/>
      </rPr>
      <t xml:space="preserve">Description des points forts du projet </t>
    </r>
    <r>
      <rPr>
        <sz val="11"/>
        <color rgb="FF000000"/>
        <rFont val="Calibri"/>
        <family val="2"/>
        <charset val="1"/>
      </rPr>
      <t>(8 maximum)</t>
    </r>
  </si>
  <si>
    <r>
      <rPr>
        <b/>
        <sz val="11"/>
        <color indexed="55"/>
        <rFont val="Calibri"/>
        <family val="2"/>
        <charset val="1"/>
      </rPr>
      <t xml:space="preserve">Description des points de vigilance </t>
    </r>
    <r>
      <rPr>
        <sz val="11"/>
        <color rgb="FF000000"/>
        <rFont val="Calibri"/>
        <family val="2"/>
        <charset val="1"/>
      </rPr>
      <t>(8 maximum)</t>
    </r>
  </si>
  <si>
    <t xml:space="preserve"> - page 9 - </t>
  </si>
  <si>
    <t>7 - Evaluation</t>
  </si>
  <si>
    <t>Conformité d'exécution - Bilan quantitatif</t>
  </si>
  <si>
    <t>Total réalisé</t>
  </si>
  <si>
    <t xml:space="preserve"> - page 15 - </t>
  </si>
  <si>
    <t>Evaluation des impacts - Nombre de bénéficaires obtenu</t>
  </si>
  <si>
    <t>Bénéficiaires GIR 1 à 4</t>
  </si>
  <si>
    <t>Bénéficiaires GIR 5 et 6 et non GIRés</t>
  </si>
  <si>
    <t>dont nombre de Femmes</t>
  </si>
  <si>
    <t>dont nombres d'Hommes</t>
  </si>
  <si>
    <t>Total bénéficiaires</t>
  </si>
  <si>
    <t>Evaluation des impacts - Catégorie de public atteint</t>
  </si>
  <si>
    <t>Bénéficiaires APA</t>
  </si>
  <si>
    <t>Public réellement atteint</t>
  </si>
  <si>
    <t xml:space="preserve"> - page 16 - </t>
  </si>
  <si>
    <t>Annexe - Rapport final du porteur de projet - date de remise</t>
  </si>
  <si>
    <t>A quelle date prévoyez vous de remettre le bilan de cette opération ?</t>
  </si>
  <si>
    <t>Annexe - Rapport final du porteur de projet - Contenus prévisionnels</t>
  </si>
  <si>
    <t>FIN</t>
  </si>
  <si>
    <t xml:space="preserve"> - page 17 - </t>
  </si>
  <si>
    <t>TempsID</t>
  </si>
  <si>
    <t>Porteur</t>
  </si>
  <si>
    <t>Projet</t>
  </si>
  <si>
    <t>ID</t>
  </si>
  <si>
    <t>Rubrique</t>
  </si>
  <si>
    <t>Indicateur</t>
  </si>
  <si>
    <t>Valeur</t>
  </si>
  <si>
    <t>1 - identification</t>
  </si>
  <si>
    <t>Nom du porteur</t>
  </si>
  <si>
    <t>Code Porteur</t>
  </si>
  <si>
    <t>Nom du projet</t>
  </si>
  <si>
    <t>Code Projet</t>
  </si>
  <si>
    <t>Date début</t>
  </si>
  <si>
    <t>Date fin</t>
  </si>
  <si>
    <t>Année début</t>
  </si>
  <si>
    <t>Année Fin</t>
  </si>
  <si>
    <t>Exercices</t>
  </si>
  <si>
    <t>Pluriannualité</t>
  </si>
  <si>
    <t>2 -1 thématiques</t>
  </si>
  <si>
    <t>2 -2 thématiques</t>
  </si>
  <si>
    <t>Tertaire</t>
  </si>
  <si>
    <t>Objectifs - 60 à 69 ans</t>
  </si>
  <si>
    <t>Objectifs - 70 à 79 ans</t>
  </si>
  <si>
    <t>Objectifs - 80 à 89 ans</t>
  </si>
  <si>
    <t>5 - Objectifs</t>
  </si>
  <si>
    <t>Objectifs - 90 ans et plus</t>
  </si>
  <si>
    <t>Objectifs - Bénéficiaires de l'APA</t>
  </si>
  <si>
    <t>Objectifs - Total bénéficiaires</t>
  </si>
  <si>
    <t>Objectifs - bénéficiaires  femmes</t>
  </si>
  <si>
    <t>6 - Objectifs</t>
  </si>
  <si>
    <t>Objectifs - bénéficiaires  hommes</t>
  </si>
  <si>
    <t>Objectifs - bénéficiaires  GIR 1 à 4</t>
  </si>
  <si>
    <t>Objectifs - bénéficiaires  GIR 5 et 6 et non GIRés</t>
  </si>
  <si>
    <t>5 - Mise en œuvre</t>
  </si>
  <si>
    <t>Sollicitation diagnostic</t>
  </si>
  <si>
    <t>Partenaire - CLIC</t>
  </si>
  <si>
    <t>Partenaire - EHPAD</t>
  </si>
  <si>
    <t>Partenaire - Résidence autonomie</t>
  </si>
  <si>
    <t>Partenaire - SAAD</t>
  </si>
  <si>
    <t>Partenaire - CCAS</t>
  </si>
  <si>
    <t>Partenaire - Mairies</t>
  </si>
  <si>
    <t>Partenaires - Médecins</t>
  </si>
  <si>
    <t>Partenaire - Intercommunalité</t>
  </si>
  <si>
    <t>Partenaire - Média (radio locale…)</t>
  </si>
  <si>
    <t>Partenaire - Associations personnes âgées</t>
  </si>
  <si>
    <t>Partenaire - Hôpitaux…</t>
  </si>
  <si>
    <t>Partenaire - CAF</t>
  </si>
  <si>
    <t>Partenaire - Autres</t>
  </si>
  <si>
    <t>6 - Financement</t>
  </si>
  <si>
    <t>Budget - Coût de l'opération</t>
  </si>
  <si>
    <t>Budget - Sollicitation</t>
  </si>
  <si>
    <t>Budget - autres aides</t>
  </si>
  <si>
    <t>Budget - participation bénéficiaires</t>
  </si>
  <si>
    <t>Budget - autofinancement</t>
  </si>
  <si>
    <t>Réalisation - Total bénéficiaires</t>
  </si>
  <si>
    <t>Réalisation - bénéficiaires  GIR 1 à 4</t>
  </si>
  <si>
    <t>Réalisation - bénéficiaires  GIR 5 et 6 et non GIRés</t>
  </si>
  <si>
    <t>Réalisation - bénéficiaires  femmes</t>
  </si>
  <si>
    <t>Réalisation - bénéficiaires  hommes</t>
  </si>
  <si>
    <t>Réalisation - 60 à 69 ans</t>
  </si>
  <si>
    <t>Réalisation - 70 à 79 ans</t>
  </si>
  <si>
    <t>Réalisation - 80 ans et plus</t>
  </si>
  <si>
    <t>Réalisation - Bénéficiaires de l'APA</t>
  </si>
  <si>
    <t>IDU</t>
  </si>
  <si>
    <t>Partenaires associées au projet</t>
  </si>
  <si>
    <t>Médecins</t>
  </si>
  <si>
    <t>Hôpitaux</t>
  </si>
  <si>
    <t>Mairies</t>
  </si>
  <si>
    <t>Si autre précisez</t>
  </si>
  <si>
    <t>EHPAD</t>
  </si>
  <si>
    <t>Résidence autonomie</t>
  </si>
  <si>
    <t xml:space="preserve"> - page 10 - </t>
  </si>
  <si>
    <t>Modalités générales de fonctionnement dont adaptation au contexte sanitaire</t>
  </si>
  <si>
    <t xml:space="preserve"> - page 11 - </t>
  </si>
  <si>
    <t xml:space="preserve"> - page 12 - </t>
  </si>
  <si>
    <t>Soit un coût par bénéficiaire de :</t>
  </si>
  <si>
    <t>Autres aides</t>
  </si>
  <si>
    <t>Autofinancement</t>
  </si>
  <si>
    <t xml:space="preserve"> - page 13 - </t>
  </si>
  <si>
    <t>Recettes</t>
  </si>
  <si>
    <t>Poste</t>
  </si>
  <si>
    <t>Financements</t>
  </si>
  <si>
    <t>Commune ou  EPCI</t>
  </si>
  <si>
    <t>Fondaition de France</t>
  </si>
  <si>
    <t>… préciser si autres</t>
  </si>
  <si>
    <t>GRATUITE</t>
  </si>
  <si>
    <t>TOTAL DEPENSES DE L'EXERCICE</t>
  </si>
  <si>
    <t>TOTAL RECETTES DE L'EXERCICE</t>
  </si>
  <si>
    <t xml:space="preserve"> - page 14 - </t>
  </si>
  <si>
    <t>Retour accueil</t>
  </si>
  <si>
    <t>9 - Grille d'analyse</t>
  </si>
  <si>
    <t>oui</t>
  </si>
  <si>
    <t>non</t>
  </si>
  <si>
    <t>Grille d'instruction des dossiers de demande de financement</t>
  </si>
  <si>
    <t xml:space="preserve">  Présentation du projet</t>
  </si>
  <si>
    <t>Code dossier</t>
  </si>
  <si>
    <t>Date de réception</t>
  </si>
  <si>
    <t>Intitulé du projet</t>
  </si>
  <si>
    <t>Porteur du projet</t>
  </si>
  <si>
    <t>Axe</t>
  </si>
  <si>
    <t>Actions collectives de prévention</t>
  </si>
  <si>
    <t>Type d'action</t>
  </si>
  <si>
    <t>Niveau de prévention</t>
  </si>
  <si>
    <t>Territoire</t>
  </si>
  <si>
    <t>Communes</t>
  </si>
  <si>
    <t xml:space="preserve">  Eligibilité du projet</t>
  </si>
  <si>
    <t>L'action cible les thématiques éligibles (actions collectives de prévention)</t>
  </si>
  <si>
    <t>L'action est exclusivement concernée par l'axe 5 ou 6
(pas d'autres axes de la conférence des financeurs)</t>
  </si>
  <si>
    <t>Le porteur est bien éligible au regard du cahier des charges</t>
  </si>
  <si>
    <t>Le financement concerne une opération spécifique et ponctuelle
(pas de financement structurel, ni pérenne)</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</si>
  <si>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</si>
  <si>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</si>
  <si>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</si>
  <si>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</si>
  <si>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</si>
  <si>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</si>
  <si>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</si>
  <si>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</si>
  <si>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</si>
  <si>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</si>
  <si>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</si>
  <si>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</si>
  <si>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</si>
  <si>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</si>
  <si>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</si>
  <si>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Le territoire est-il identifié ?</t>
  </si>
  <si>
    <t>Quel est le niveau de pertinence du territoire ?</t>
  </si>
  <si>
    <t>Mise en œuvre</t>
  </si>
  <si>
    <t>Un partenaire est-il associé ?</t>
  </si>
  <si>
    <t>A quel niveau est-il associé ?</t>
  </si>
  <si>
    <t>Le projet est-il précisément planifié ?</t>
  </si>
  <si>
    <t>Le calendrier est-il réaliste ?</t>
  </si>
  <si>
    <t>Les mesures sont-elles dimensionnées ?</t>
  </si>
  <si>
    <t>Les mesures répondent-elles aux objectifs ?</t>
  </si>
  <si>
    <t>Moyens</t>
  </si>
  <si>
    <t>Quel est le niveau de connaissance du promoteur …</t>
  </si>
  <si>
    <t>… des thématiques</t>
  </si>
  <si>
    <t>… du public cible</t>
  </si>
  <si>
    <t>Quel le niveau d'adéquation des moyens suivants :</t>
  </si>
  <si>
    <t>Budget ?</t>
  </si>
  <si>
    <t>Matériel ?</t>
  </si>
  <si>
    <t>Equipe interne ?</t>
  </si>
  <si>
    <t>Des intervenants externes sont-ils nécessaires ?</t>
  </si>
  <si>
    <t>Quel est le niveau de mobilisation de ces intervenants ?</t>
  </si>
  <si>
    <t>Suivi - Evaluation</t>
  </si>
  <si>
    <t>Les modalités d'évaluation sont-elles précisées ?</t>
  </si>
  <si>
    <t>Quel est le niveau de pertinence de cette évaluation ?</t>
  </si>
  <si>
    <t>Le projet est-il pérenne ?</t>
  </si>
  <si>
    <t>Rappel du coût par bénéficiaire</t>
  </si>
  <si>
    <t>Le projet est-il reproductible ?</t>
  </si>
  <si>
    <t>Quel est le niveau de pertinence de ce coût ?</t>
  </si>
  <si>
    <t>Note globale</t>
  </si>
  <si>
    <t xml:space="preserve"> /10</t>
  </si>
  <si>
    <t>Synthèse de l'instruction</t>
  </si>
  <si>
    <t>Moyenne</t>
  </si>
  <si>
    <t>Décision Financeurs</t>
  </si>
  <si>
    <t>Etat de la demande</t>
  </si>
  <si>
    <t>Montant demandé</t>
  </si>
  <si>
    <t>Montant accordé</t>
  </si>
  <si>
    <t>Répartition des financements</t>
  </si>
  <si>
    <t>CFPPA</t>
  </si>
  <si>
    <t>Motif du refus</t>
  </si>
  <si>
    <t xml:space="preserve"> - page 18 - </t>
  </si>
  <si>
    <t>acceptée</t>
  </si>
  <si>
    <t>demande de compléments</t>
  </si>
  <si>
    <t>refusée</t>
  </si>
  <si>
    <t xml:space="preserve">Le projet vise à dupliquer les actions de prévention portées par l'ASEPT Bretagne sur le département du Morbihan : "Ateliers du Bien Vieillir", ateliers mémoire "PEPS Eurêka" et ateliers « nutrition santé ».
L’ASEPT propose à ses partenaires locaux ou institutionnels la mise en place d’ateliers de prévention visant à améliorer la qualité de vie des retraités en leur permettant de renforcer et de favoriser l’adoption de comportements protecteurs en santé.
Depuis 2015, l’ASEPT Bretagne conduit des actions de prévention du suicide en milieu agricole. En 2016, l’offre de services de l’ASEPT Bretagne se diversifie et s’inscrit dans le cadre des actions «Pour bien vieillir » des caisses de retraite, associées en interrégimes. En effet, l’offre s'articule autour de la prévention pour le maintien de l'autonomie : l’ASEPT Bretagne porte les « Ateliers du Bien Vieillir » développés par la Mutualité Sociale Agricole (MSA) en 2005 dans le cadre du plan national Bien vieillir, les ateliers mémoire « PEPS Eurêka » élaborés par la MSA en partenariat avec la Fondation Nationale de Gérontologie et développe son offre à travers les ateliers nutrition destinés aux personnes âgées. En 2017, l’ASEPT Bretagne a organisé et animé 130 ateliers de prévention sur l’ensemble de la Bretagne et 42 actions de prévention sur le département du Morbihan.
Ces ateliers permettent également le développement du lien social de proximité. En effet, les actions se déroulent sous forme d’ateliers collectifs, permettant le partage et l’échange entre les participants. A l’issue des ateliers, les participants qui ont tissé des liens pendant plusieurs semaines, peuvent poursuivre ces rencontres en s’inscrivant à de nouveaux dispositifs de prévention, en participant à des actions culturelles et sociales, etc.
Les actions collectives de prévention visent à transmettre des savoirs, savoir-être et savoir-faire aux retraités pour faciliter l’adoption de comportements favorables à la santé. Ces actions sont construites sur plusieurs séances, selon les principes de l’éducation à la santé. Elles comprennent des supports et techniques d’animation spécifiques (diaporamas, outils pédagogiques,…) adaptés au profil des participants pour une meilleure adhésion et implication. Organisés en cycles, les ateliers réunissent de petits groupes de 8 à 15 personnes qui permettent :
- de confronter les préoccupations entre pairs,
- de réinterroger ses façons de faire,
- d’envisager l’évolution de ses comportements à partir des expériences de chacun.
Les cycles sont planifiés à un rythme régulier, généralement une fois par semaine, sur une durée de quelques mois selon les programmes.
</t>
  </si>
  <si>
    <t>Conférence des financeurs de la prévention de la perte d'autonomie des personnes âgées du Morbihan</t>
  </si>
  <si>
    <t>Appel à projet : dépôt de dossier</t>
  </si>
  <si>
    <t>Le Porteur de projet</t>
  </si>
  <si>
    <t>&gt;</t>
  </si>
  <si>
    <t>Identité</t>
  </si>
  <si>
    <t>ASEPT Bretagne</t>
  </si>
  <si>
    <t>Adresse</t>
  </si>
  <si>
    <t>3 rue Hervé de Guébriant</t>
  </si>
  <si>
    <t>LANDERNEAU</t>
  </si>
  <si>
    <t>Représentant légal</t>
  </si>
  <si>
    <t>Responsable du projet</t>
  </si>
  <si>
    <t>coordonnées bancaires</t>
  </si>
  <si>
    <t>Description du projet</t>
  </si>
  <si>
    <t>Intitulé</t>
  </si>
  <si>
    <t>Le développement des actions collectives de prévention de la perte d'autonomie de l'ASEPT Bretagne dans le Morbihan</t>
  </si>
  <si>
    <t>Thématiques</t>
  </si>
  <si>
    <t>Santé globale</t>
  </si>
  <si>
    <t>Lien social et lutte contre l'isolement</t>
  </si>
  <si>
    <t>Habitat et cadre de vie</t>
  </si>
  <si>
    <t>Nutrition</t>
  </si>
  <si>
    <t>Oui</t>
  </si>
  <si>
    <t>Lien social</t>
  </si>
  <si>
    <t>Non</t>
  </si>
  <si>
    <t>Mémoire</t>
  </si>
  <si>
    <t>Lutte contre l'isolement</t>
  </si>
  <si>
    <t>Prévention routière</t>
  </si>
  <si>
    <t>Sommeil</t>
  </si>
  <si>
    <t>Activités physiques</t>
  </si>
  <si>
    <t>Sécurité routière</t>
  </si>
  <si>
    <t>Citoyenneté et accès aux droits</t>
  </si>
  <si>
    <t>Atelier équilibre</t>
  </si>
  <si>
    <t>Préparation à la retraite</t>
  </si>
  <si>
    <t>Prévention des chutes</t>
  </si>
  <si>
    <t>Citoyenneté</t>
  </si>
  <si>
    <t>Bien-être et estime de soi</t>
  </si>
  <si>
    <t>Accès aux droits</t>
  </si>
  <si>
    <t>Bien vivre sa retraite</t>
  </si>
  <si>
    <t>Type d'actions</t>
  </si>
  <si>
    <t>Nombre</t>
  </si>
  <si>
    <t>Ateliers</t>
  </si>
  <si>
    <t>Réunion d’information</t>
  </si>
  <si>
    <t>Théâtre/ciné débat</t>
  </si>
  <si>
    <t>Conférence</t>
  </si>
  <si>
    <t>Forum</t>
  </si>
  <si>
    <t>Formation</t>
  </si>
  <si>
    <t>Problématique à l'origine du projet (contexte, constats, diagnostics)</t>
  </si>
  <si>
    <t>L’amélioration de la qualité de vie et de la santé de chacun conduit à un vieillissement de la population, qui se caractérise par un vieillissement actif et en bonne santé pour la majorité des personnes. La préservation de la qualité de vie et de la santé constitue un enjeu important pour maintenir les capacité et l’autonomie des personnes âgées le plus longtemps possible.
Au niveau national, les personnes âgées de plus de 60 ans représentent 24% de la population et représenteront prochainement un tiers de la population française.
Ce changement sociétal entraîne, pour les pouvoirs publics, les institutions et la société civile, la nécessité d’agir pour accompagner le vieillissement de la population. Les actions se déclinent sous différentes formes et passent notamment par le développement des actions de prévention de la perte d’autonomie. Aujourd’hui, au niveau national, les ASEPT deviennent un atout décisif pour la diffusion de la prévention sur l’ensemble du territoire, apportant ainsi une équité d’offre à tous.</t>
  </si>
  <si>
    <t>Une seule thématique doit être renseignée (une seule rubrique doit être renseignée par "oui" )</t>
  </si>
  <si>
    <t>Problématique à l'origine du projet (diagnostics et analyse des besoins du territoire d'intervention)</t>
  </si>
  <si>
    <t>Description détaillée du projet (expliquer les modalités de mise en peuvre, indiquer le public cible, préciser le déroulement du calendrier d'exécution)</t>
  </si>
  <si>
    <t>Moyens humains mobilisés (équipe interne à la structure, personnel extérieur, intervenant)</t>
  </si>
  <si>
    <t>Modalités prévues pour l'évaluation (présentation des indicateurs quantitatifs et qualitatifs pris en compte)</t>
  </si>
  <si>
    <t xml:space="preserve">Remplir "OUI" strictement sur la thématique principale de l'action et "NON" pour les autres </t>
  </si>
  <si>
    <t/>
  </si>
  <si>
    <r>
      <t>Ateliers</t>
    </r>
    <r>
      <rPr>
        <sz val="9"/>
        <color indexed="55"/>
        <rFont val="Arial Narrow"/>
        <family val="2"/>
        <charset val="1"/>
      </rPr>
      <t xml:space="preserve"> </t>
    </r>
    <r>
      <rPr>
        <i/>
        <sz val="9"/>
        <color indexed="55"/>
        <rFont val="Arial Narrow"/>
        <family val="2"/>
        <charset val="1"/>
      </rPr>
      <t>(comportant 1 ou plusieurs séances)</t>
    </r>
  </si>
  <si>
    <t>Total Projet (sur la durée globale du projet)</t>
  </si>
  <si>
    <t>Subvention demandée à la CFPPA 22</t>
  </si>
  <si>
    <r>
      <t xml:space="preserve">Coût de l'opération (sur la durée totale de l’action) - </t>
    </r>
    <r>
      <rPr>
        <b/>
        <sz val="10"/>
        <color rgb="FFFF0000"/>
        <rFont val="Calibri"/>
        <family val="2"/>
      </rPr>
      <t>- compléter d'abord le budget ci-dessous et les cellules se mettront à jour automatiquement</t>
    </r>
  </si>
  <si>
    <t>Téléphone</t>
  </si>
  <si>
    <r>
      <t xml:space="preserve">Type d'actions à mener : </t>
    </r>
    <r>
      <rPr>
        <b/>
        <sz val="12"/>
        <color rgb="FFFF0000"/>
        <rFont val="Calibri"/>
        <family val="2"/>
      </rPr>
      <t>indiquer le nombre d'actions prévues par année sur la durée totale de l'opération</t>
    </r>
  </si>
  <si>
    <r>
      <t>Remplir les colonnes par exercice (</t>
    </r>
    <r>
      <rPr>
        <b/>
        <i/>
        <sz val="10"/>
        <color rgb="FFFF0000"/>
        <rFont val="Calibri"/>
        <family val="2"/>
      </rPr>
      <t>le total se génère automatiquement</t>
    </r>
    <r>
      <rPr>
        <b/>
        <i/>
        <sz val="10"/>
        <color indexed="55"/>
        <rFont val="Calibri"/>
        <family val="2"/>
        <charset val="1"/>
      </rPr>
      <t>)</t>
    </r>
  </si>
  <si>
    <r>
      <t xml:space="preserve">Le récapitulatif ci-dessous s'alimentera automatiquement </t>
    </r>
    <r>
      <rPr>
        <b/>
        <u/>
        <sz val="18"/>
        <color rgb="FFFF0000"/>
        <rFont val="Calibri"/>
        <family val="2"/>
      </rPr>
      <t xml:space="preserve">APRES </t>
    </r>
    <r>
      <rPr>
        <b/>
        <u/>
        <sz val="11"/>
        <color rgb="FFFF0000"/>
        <rFont val="Calibri"/>
        <family val="2"/>
      </rPr>
      <t>remplissage du "BUDGET GLOBAL" (tableau ci-dessous)</t>
    </r>
  </si>
  <si>
    <t>BUDGET GLOBAL (sur la période TOTALE du projet si l'action se déroule plusieurs années )</t>
  </si>
  <si>
    <t>Renseigner les communes où vous envisagez de réaliser l'action : Cocher 1 dans les communes concernées (colonne verte)</t>
  </si>
  <si>
    <t>Appel à projets commun 2025</t>
  </si>
  <si>
    <t>Ne pas oublier de renommer ce fichier avant l'envoi  de la manière suivante :                « nom de la structure_titre du projet_CFPPA2025»</t>
  </si>
  <si>
    <t xml:space="preserve">L'échéancier est à renseigner : a minima du 01/06/2025 et peut aller au maximum au 01/12/2028 </t>
  </si>
  <si>
    <t>Date de début                                                            (à partir du 01/06/2025)</t>
  </si>
  <si>
    <t>Date de fin                     (maxi 01/12/2028)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</si>
</sst>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 _€_-;\-* #,##0.00\ _€_-;_-* \-??\ _€_-;_-@_-"/>
    <numFmt numFmtId="165" formatCode="_-* #,##0\ _€_-;\-* #,##0\ _€_-;_-* \-??\ _€_-;_-@_-"/>
    <numFmt numFmtId="166" formatCode="_-* #,##0.00&quot; €&quot;_-;\-* #,##0.00&quot; €&quot;_-;_-* \-??&quot; €&quot;_-;_-@_-"/>
    <numFmt numFmtId="167" formatCode="0\ %"/>
    <numFmt numFmtId="168" formatCode="[$-40C]dd/mm/yyyy"/>
    <numFmt numFmtId="169" formatCode="0#\ ##\ ##\ ##\ ##"/>
    <numFmt numFmtId="170" formatCode="_-* #,##0&quot; €&quot;_-;\-* #,##0&quot; €&quot;_-;_-* \-??&quot; €&quot;_-;_-@_-"/>
    <numFmt numFmtId="171" formatCode="0.0"/>
    <numFmt numFmtId="172" formatCode="#,##0.00&quot; €&quot;"/>
    <numFmt numFmtId="173" formatCode="00000"/>
  </numFmts>
  <fonts count="78" x14ac:knownFonts="1">
    <font>
      <sz val="11"/>
      <color rgb="FF000000"/>
      <name val="Calibri"/>
      <family val="2"/>
      <charset val="1"/>
    </font>
    <font>
      <sz val="10"/>
      <name val="Arial"/>
      <family val="2"/>
      <charset val="1"/>
    </font>
    <font>
      <sz val="10"/>
      <name val="Arial"/>
      <charset val="1"/>
    </font>
    <font>
      <sz val="11"/>
      <color indexed="55"/>
      <name val="Arial Narrow"/>
      <family val="2"/>
      <charset val="1"/>
    </font>
    <font>
      <b/>
      <sz val="14"/>
      <color indexed="55"/>
      <name val="Arial Narrow"/>
      <family val="2"/>
      <charset val="1"/>
    </font>
    <font>
      <i/>
      <sz val="11"/>
      <color indexed="55"/>
      <name val="Arial Narrow"/>
      <family val="2"/>
      <charset val="1"/>
    </font>
    <font>
      <b/>
      <sz val="12"/>
      <color indexed="55"/>
      <name val="Arial Narrow"/>
      <family val="2"/>
      <charset val="1"/>
    </font>
    <font>
      <i/>
      <sz val="7"/>
      <color indexed="33"/>
      <name val="Arial Narrow"/>
      <family val="2"/>
      <charset val="1"/>
    </font>
    <font>
      <i/>
      <sz val="8"/>
      <color indexed="55"/>
      <name val="Arial Narrow"/>
      <family val="2"/>
      <charset val="1"/>
    </font>
    <font>
      <sz val="14"/>
      <color indexed="55"/>
      <name val="Arial Narrow"/>
      <family val="2"/>
      <charset val="1"/>
    </font>
    <font>
      <b/>
      <sz val="11"/>
      <color indexed="55"/>
      <name val="Arial Narrow"/>
      <family val="2"/>
      <charset val="1"/>
    </font>
    <font>
      <b/>
      <sz val="10"/>
      <color indexed="55"/>
      <name val="Arial Narrow"/>
      <family val="2"/>
      <charset val="1"/>
    </font>
    <font>
      <sz val="10"/>
      <color indexed="55"/>
      <name val="Arial Narrow"/>
      <family val="2"/>
      <charset val="1"/>
    </font>
    <font>
      <b/>
      <sz val="8"/>
      <color indexed="55"/>
      <name val="Arial Narrow"/>
      <family val="2"/>
      <charset val="1"/>
    </font>
    <font>
      <b/>
      <i/>
      <sz val="8"/>
      <color indexed="47"/>
      <name val="Arial Narrow"/>
      <family val="2"/>
      <charset val="1"/>
    </font>
    <font>
      <b/>
      <sz val="11"/>
      <color indexed="33"/>
      <name val="Arial Narrow"/>
      <family val="2"/>
      <charset val="1"/>
    </font>
    <font>
      <b/>
      <i/>
      <u/>
      <sz val="8"/>
      <color indexed="55"/>
      <name val="Arial Narrow"/>
      <family val="2"/>
      <charset val="1"/>
    </font>
    <font>
      <i/>
      <sz val="9"/>
      <color indexed="55"/>
      <name val="Arial Narrow"/>
      <family val="2"/>
      <charset val="1"/>
    </font>
    <font>
      <sz val="8"/>
      <color indexed="55"/>
      <name val="Arial Narrow"/>
      <family val="2"/>
      <charset val="1"/>
    </font>
    <font>
      <sz val="9"/>
      <color indexed="33"/>
      <name val="Arial Narrow"/>
      <family val="2"/>
      <charset val="1"/>
    </font>
    <font>
      <sz val="9"/>
      <color indexed="55"/>
      <name val="Arial Narrow"/>
      <family val="2"/>
      <charset val="1"/>
    </font>
    <font>
      <b/>
      <sz val="9"/>
      <color indexed="55"/>
      <name val="Arial Narrow"/>
      <family val="2"/>
      <charset val="1"/>
    </font>
    <font>
      <b/>
      <sz val="9"/>
      <color indexed="55"/>
      <name val="Tahoma"/>
      <family val="2"/>
      <charset val="1"/>
    </font>
    <font>
      <sz val="9"/>
      <color indexed="55"/>
      <name val="Tahoma"/>
      <family val="2"/>
      <charset val="1"/>
    </font>
    <font>
      <b/>
      <i/>
      <sz val="14"/>
      <color indexed="55"/>
      <name val="Arial Narrow"/>
      <family val="2"/>
      <charset val="1"/>
    </font>
    <font>
      <b/>
      <sz val="14"/>
      <color indexed="21"/>
      <name val="Arial Narrow"/>
      <family val="2"/>
      <charset val="1"/>
    </font>
    <font>
      <i/>
      <sz val="14"/>
      <color indexed="55"/>
      <name val="Arial Narrow"/>
      <family val="2"/>
      <charset val="1"/>
    </font>
    <font>
      <i/>
      <sz val="14"/>
      <color indexed="8"/>
      <name val="Arial Narrow"/>
      <family val="2"/>
      <charset val="1"/>
    </font>
    <font>
      <i/>
      <u/>
      <sz val="14"/>
      <color indexed="55"/>
      <name val="Arial Narrow"/>
      <family val="2"/>
      <charset val="1"/>
    </font>
    <font>
      <sz val="14"/>
      <color indexed="8"/>
      <name val="Arial Narrow"/>
      <family val="2"/>
      <charset val="1"/>
    </font>
    <font>
      <b/>
      <sz val="14"/>
      <color indexed="8"/>
      <name val="Arial Narrow"/>
      <family val="2"/>
      <charset val="1"/>
    </font>
    <font>
      <b/>
      <sz val="11"/>
      <color indexed="55"/>
      <name val="Calibri"/>
      <family val="2"/>
      <charset val="1"/>
    </font>
    <font>
      <sz val="18"/>
      <color indexed="55"/>
      <name val="Calibri"/>
      <family val="2"/>
      <charset val="1"/>
    </font>
    <font>
      <b/>
      <sz val="18"/>
      <color indexed="55"/>
      <name val="Calibri"/>
      <family val="2"/>
      <charset val="1"/>
    </font>
    <font>
      <i/>
      <sz val="11"/>
      <color indexed="55"/>
      <name val="Calibri"/>
      <family val="2"/>
      <charset val="1"/>
    </font>
    <font>
      <b/>
      <sz val="13"/>
      <color indexed="55"/>
      <name val="Arial Narrow"/>
      <family val="2"/>
      <charset val="1"/>
    </font>
    <font>
      <b/>
      <sz val="8"/>
      <color indexed="55"/>
      <name val="Calibri"/>
      <family val="2"/>
      <charset val="1"/>
    </font>
    <font>
      <sz val="8"/>
      <color indexed="55"/>
      <name val="Calibri"/>
      <family val="2"/>
      <charset val="1"/>
    </font>
    <font>
      <b/>
      <i/>
      <sz val="11"/>
      <color indexed="55"/>
      <name val="Calibri"/>
      <family val="2"/>
      <charset val="1"/>
    </font>
    <font>
      <b/>
      <sz val="10"/>
      <color indexed="55"/>
      <name val="Calibri"/>
      <family val="2"/>
      <charset val="1"/>
    </font>
    <font>
      <b/>
      <sz val="11"/>
      <color indexed="33"/>
      <name val="Calibri"/>
      <family val="2"/>
      <charset val="1"/>
    </font>
    <font>
      <sz val="11"/>
      <color indexed="33"/>
      <name val="Calibri"/>
      <family val="2"/>
      <charset val="1"/>
    </font>
    <font>
      <u/>
      <sz val="11"/>
      <color indexed="22"/>
      <name val="Calibri"/>
      <family val="2"/>
      <charset val="1"/>
    </font>
    <font>
      <sz val="11"/>
      <color indexed="15"/>
      <name val="Calibri"/>
      <family val="2"/>
      <charset val="1"/>
    </font>
    <font>
      <sz val="11"/>
      <color indexed="47"/>
      <name val="Calibri"/>
      <family val="2"/>
      <charset val="1"/>
    </font>
    <font>
      <i/>
      <sz val="11"/>
      <color indexed="21"/>
      <name val="Arial Narrow"/>
      <family val="2"/>
      <charset val="1"/>
    </font>
    <font>
      <b/>
      <sz val="11"/>
      <color indexed="15"/>
      <name val="Calibri"/>
      <family val="2"/>
      <charset val="1"/>
    </font>
    <font>
      <b/>
      <i/>
      <sz val="10"/>
      <color indexed="55"/>
      <name val="Calibri"/>
      <family val="2"/>
      <charset val="1"/>
    </font>
    <font>
      <b/>
      <sz val="12"/>
      <name val="Arial Narrow"/>
      <family val="2"/>
      <charset val="1"/>
    </font>
    <font>
      <sz val="9"/>
      <color indexed="55"/>
      <name val="Calibri"/>
      <family val="2"/>
      <charset val="1"/>
    </font>
    <font>
      <i/>
      <sz val="11"/>
      <color indexed="33"/>
      <name val="Arial Narrow"/>
      <family val="2"/>
      <charset val="1"/>
    </font>
    <font>
      <b/>
      <i/>
      <sz val="11"/>
      <color indexed="33"/>
      <name val="Calibri"/>
      <family val="2"/>
      <charset val="1"/>
    </font>
    <font>
      <b/>
      <sz val="12"/>
      <color indexed="55"/>
      <name val="Calibri"/>
      <family val="2"/>
      <charset val="1"/>
    </font>
    <font>
      <sz val="11"/>
      <color indexed="33"/>
      <name val="Arial Narrow"/>
      <family val="2"/>
      <charset val="1"/>
    </font>
    <font>
      <sz val="8"/>
      <color indexed="33"/>
      <name val="Arial Narrow"/>
      <family val="2"/>
      <charset val="1"/>
    </font>
    <font>
      <sz val="11"/>
      <name val="Calibri"/>
      <family val="2"/>
      <charset val="1"/>
    </font>
    <font>
      <b/>
      <sz val="11"/>
      <name val="Calibri"/>
      <family val="2"/>
      <charset val="1"/>
    </font>
    <font>
      <i/>
      <sz val="11"/>
      <name val="Calibri"/>
      <family val="2"/>
      <charset val="1"/>
    </font>
    <font>
      <b/>
      <u/>
      <sz val="11"/>
      <color indexed="55"/>
      <name val="Calibri"/>
      <family val="2"/>
      <charset val="1"/>
    </font>
    <font>
      <sz val="10"/>
      <color indexed="55"/>
      <name val="Calibri"/>
      <family val="2"/>
      <charset val="1"/>
    </font>
    <font>
      <i/>
      <sz val="10"/>
      <color indexed="55"/>
      <name val="Calibri"/>
      <family val="2"/>
      <charset val="1"/>
    </font>
    <font>
      <b/>
      <sz val="15"/>
      <color indexed="55"/>
      <name val="Calibri"/>
      <family val="2"/>
      <charset val="1"/>
    </font>
    <font>
      <b/>
      <sz val="20"/>
      <color indexed="55"/>
      <name val="Calibri"/>
      <family val="2"/>
      <charset val="1"/>
    </font>
    <font>
      <b/>
      <sz val="14"/>
      <color indexed="55"/>
      <name val="Calibri"/>
      <family val="2"/>
      <charset val="1"/>
    </font>
    <font>
      <i/>
      <sz val="8"/>
      <color indexed="55"/>
      <name val="Calibri"/>
      <family val="2"/>
      <charset val="1"/>
    </font>
    <font>
      <b/>
      <sz val="9"/>
      <color indexed="55"/>
      <name val="Calibri"/>
      <family val="2"/>
      <charset val="1"/>
    </font>
    <font>
      <u/>
      <sz val="11"/>
      <color indexed="33"/>
      <name val="Calibri"/>
      <family val="2"/>
      <charset val="1"/>
    </font>
    <font>
      <sz val="9"/>
      <color indexed="33"/>
      <name val="Calibri"/>
      <family val="2"/>
      <charset val="1"/>
    </font>
    <font>
      <b/>
      <i/>
      <sz val="8"/>
      <color indexed="42"/>
      <name val="Arial Narrow"/>
      <family val="2"/>
    </font>
    <font>
      <u/>
      <sz val="11"/>
      <color rgb="FF0563C1"/>
      <name val="Calibri"/>
      <family val="2"/>
      <charset val="1"/>
    </font>
    <font>
      <sz val="11"/>
      <color rgb="FF000000"/>
      <name val="Calibri"/>
      <family val="2"/>
      <charset val="1"/>
    </font>
    <font>
      <sz val="11"/>
      <color indexed="55"/>
      <name val="Calibri"/>
      <family val="2"/>
      <charset val="1"/>
    </font>
    <font>
      <b/>
      <sz val="10"/>
      <color rgb="FFFF0000"/>
      <name val="Calibri"/>
      <family val="2"/>
    </font>
    <font>
      <b/>
      <u/>
      <sz val="11"/>
      <color rgb="FFFF0000"/>
      <name val="Calibri"/>
      <family val="2"/>
    </font>
    <font>
      <b/>
      <sz val="12"/>
      <color rgb="FFFF0000"/>
      <name val="Calibri"/>
      <family val="2"/>
    </font>
    <font>
      <b/>
      <i/>
      <sz val="10"/>
      <color rgb="FFFF0000"/>
      <name val="Calibri"/>
      <family val="2"/>
    </font>
    <font>
      <b/>
      <u/>
      <sz val="18"/>
      <color rgb="FFFF0000"/>
      <name val="Calibri"/>
      <family val="2"/>
    </font>
    <font>
      <b/>
      <sz val="10"/>
      <color indexed="55"/>
      <name val="Calibri"/>
      <family val="2"/>
    </font>
  </fonts>
  <fills count="30">
    <fill>
      <patternFill patternType="none"/>
    </fill>
    <fill>
      <patternFill patternType="gray125"/>
    </fill>
    <fill>
      <patternFill patternType="solid">
        <fgColor indexed="55"/>
        <bgColor indexed="50"/>
      </patternFill>
    </fill>
    <fill>
      <patternFill patternType="solid">
        <fgColor indexed="33"/>
        <bgColor indexed="33"/>
      </patternFill>
    </fill>
    <fill>
      <patternFill patternType="solid">
        <fgColor indexed="46"/>
        <bgColor indexed="54"/>
      </patternFill>
    </fill>
    <fill>
      <patternFill patternType="solid">
        <fgColor indexed="33"/>
        <bgColor indexed="26"/>
      </patternFill>
    </fill>
    <fill>
      <patternFill patternType="solid">
        <fgColor indexed="15"/>
        <bgColor indexed="11"/>
      </patternFill>
    </fill>
    <fill>
      <patternFill patternType="solid">
        <fgColor indexed="26"/>
        <bgColor indexed="19"/>
      </patternFill>
    </fill>
    <fill>
      <patternFill patternType="solid">
        <fgColor indexed="36"/>
        <bgColor indexed="44"/>
      </patternFill>
    </fill>
    <fill>
      <patternFill patternType="solid">
        <fgColor indexed="42"/>
        <bgColor indexed="44"/>
      </patternFill>
    </fill>
    <fill>
      <patternFill patternType="solid">
        <fgColor indexed="43"/>
        <bgColor indexed="43"/>
      </patternFill>
    </fill>
    <fill>
      <patternFill patternType="solid">
        <fgColor indexed="18"/>
        <bgColor indexed="33"/>
      </patternFill>
    </fill>
    <fill>
      <patternFill patternType="solid">
        <fgColor indexed="34"/>
        <bgColor indexed="26"/>
      </patternFill>
    </fill>
    <fill>
      <patternFill patternType="solid">
        <fgColor indexed="19"/>
        <bgColor indexed="26"/>
      </patternFill>
    </fill>
    <fill>
      <patternFill patternType="solid">
        <fgColor indexed="8"/>
        <bgColor indexed="21"/>
      </patternFill>
    </fill>
    <fill>
      <patternFill patternType="solid">
        <fgColor indexed="25"/>
        <bgColor indexed="25"/>
      </patternFill>
    </fill>
    <fill>
      <patternFill patternType="solid">
        <fgColor indexed="21"/>
        <bgColor indexed="45"/>
      </patternFill>
    </fill>
    <fill>
      <patternFill patternType="solid">
        <fgColor indexed="35"/>
        <bgColor indexed="18"/>
      </patternFill>
    </fill>
    <fill>
      <patternFill patternType="solid">
        <fgColor indexed="23"/>
        <bgColor indexed="36"/>
      </patternFill>
    </fill>
    <fill>
      <patternFill patternType="solid">
        <fgColor indexed="39"/>
        <bgColor indexed="44"/>
      </patternFill>
    </fill>
    <fill>
      <patternFill patternType="solid">
        <fgColor indexed="17"/>
        <bgColor indexed="53"/>
      </patternFill>
    </fill>
    <fill>
      <patternFill patternType="solid">
        <fgColor indexed="38"/>
        <bgColor indexed="26"/>
      </patternFill>
    </fill>
    <fill>
      <patternFill patternType="solid">
        <fgColor indexed="44"/>
        <bgColor indexed="36"/>
      </patternFill>
    </fill>
    <fill>
      <patternFill patternType="solid">
        <fgColor indexed="33"/>
        <bgColor indexed="64"/>
      </patternFill>
    </fill>
    <fill>
      <patternFill patternType="solid">
        <fgColor rgb="FF808080"/>
        <bgColor indexed="64"/>
      </patternFill>
    </fill>
    <fill>
      <patternFill patternType="solid">
        <fgColor rgb="FFD0CECE"/>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39997558519241921"/>
        <bgColor indexed="64"/>
      </patternFill>
    </fill>
  </fills>
  <borders count="105">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bottom/>
      <diagonal/>
    </border>
    <border>
      <left/>
      <right style="thick">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ck">
        <color indexed="64"/>
      </left>
      <right style="thick">
        <color indexed="64"/>
      </right>
      <top style="thick">
        <color indexed="64"/>
      </top>
      <bottom style="thick">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ck">
        <color indexed="11"/>
      </left>
      <right style="thick">
        <color indexed="11"/>
      </right>
      <top style="thick">
        <color indexed="11"/>
      </top>
      <bottom style="thick">
        <color indexed="11"/>
      </bottom>
      <diagonal/>
    </border>
    <border>
      <left/>
      <right/>
      <top style="thin">
        <color indexed="64"/>
      </top>
      <bottom style="thick">
        <color indexed="64"/>
      </bottom>
      <diagonal/>
    </border>
    <border>
      <left/>
      <right/>
      <top style="thick">
        <color indexed="64"/>
      </top>
      <bottom style="medium">
        <color indexed="64"/>
      </bottom>
      <diagonal/>
    </border>
    <border>
      <left/>
      <right style="thick">
        <color indexed="11"/>
      </right>
      <top/>
      <bottom/>
      <diagonal/>
    </border>
    <border>
      <left style="thick">
        <color indexed="37"/>
      </left>
      <right style="thick">
        <color indexed="37"/>
      </right>
      <top style="thick">
        <color indexed="37"/>
      </top>
      <bottom style="thick">
        <color indexed="37"/>
      </bottom>
      <diagonal/>
    </border>
    <border>
      <left style="thick">
        <color indexed="8"/>
      </left>
      <right style="thick">
        <color indexed="8"/>
      </right>
      <top style="thick">
        <color indexed="8"/>
      </top>
      <bottom style="thick">
        <color indexed="8"/>
      </bottom>
      <diagonal/>
    </border>
    <border>
      <left/>
      <right style="hair">
        <color indexed="64"/>
      </right>
      <top/>
      <bottom/>
      <diagonal/>
    </border>
    <border>
      <left style="thick">
        <color indexed="46"/>
      </left>
      <right style="thick">
        <color indexed="46"/>
      </right>
      <top style="thick">
        <color indexed="46"/>
      </top>
      <bottom style="thick">
        <color indexed="46"/>
      </bottom>
      <diagonal/>
    </border>
    <border>
      <left style="medium">
        <color indexed="46"/>
      </left>
      <right style="medium">
        <color indexed="46"/>
      </right>
      <top style="medium">
        <color indexed="46"/>
      </top>
      <bottom style="medium">
        <color indexed="46"/>
      </bottom>
      <diagonal/>
    </border>
    <border>
      <left style="thick">
        <color indexed="46"/>
      </left>
      <right/>
      <top/>
      <bottom/>
      <diagonal/>
    </border>
    <border>
      <left/>
      <right/>
      <top/>
      <bottom style="thick">
        <color indexed="46"/>
      </bottom>
      <diagonal/>
    </border>
    <border>
      <left style="thin">
        <color indexed="46"/>
      </left>
      <right style="thin">
        <color indexed="46"/>
      </right>
      <top/>
      <bottom style="thick">
        <color indexed="46"/>
      </bottom>
      <diagonal/>
    </border>
    <border>
      <left/>
      <right/>
      <top style="thick">
        <color indexed="46"/>
      </top>
      <bottom style="thick">
        <color indexed="46"/>
      </bottom>
      <diagonal/>
    </border>
    <border>
      <left style="thin">
        <color indexed="46"/>
      </left>
      <right style="thin">
        <color indexed="46"/>
      </right>
      <top style="thick">
        <color indexed="46"/>
      </top>
      <bottom style="thick">
        <color indexed="46"/>
      </bottom>
      <diagonal/>
    </border>
    <border>
      <left style="thin">
        <color indexed="46"/>
      </left>
      <right/>
      <top/>
      <bottom style="thick">
        <color indexed="46"/>
      </bottom>
      <diagonal/>
    </border>
    <border>
      <left style="thin">
        <color indexed="46"/>
      </left>
      <right/>
      <top style="thick">
        <color indexed="46"/>
      </top>
      <bottom style="thick">
        <color indexed="46"/>
      </bottom>
      <diagonal/>
    </border>
    <border>
      <left/>
      <right style="thin">
        <color indexed="46"/>
      </right>
      <top style="thick">
        <color indexed="46"/>
      </top>
      <bottom style="thick">
        <color indexed="46"/>
      </bottom>
      <diagonal/>
    </border>
    <border>
      <left style="thick">
        <color indexed="45"/>
      </left>
      <right style="thick">
        <color indexed="45"/>
      </right>
      <top style="thick">
        <color indexed="45"/>
      </top>
      <bottom style="thick">
        <color indexed="45"/>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style="hair">
        <color indexed="64"/>
      </top>
      <bottom style="medium">
        <color indexed="64"/>
      </bottom>
      <diagonal/>
    </border>
    <border>
      <left style="medium">
        <color rgb="FF548235"/>
      </left>
      <right/>
      <top style="medium">
        <color rgb="FF548235"/>
      </top>
      <bottom/>
      <diagonal/>
    </border>
    <border>
      <left/>
      <right style="medium">
        <color rgb="FF548235"/>
      </right>
      <top style="medium">
        <color rgb="FF548235"/>
      </top>
      <bottom/>
      <diagonal/>
    </border>
    <border>
      <left style="medium">
        <color rgb="FF548235"/>
      </left>
      <right/>
      <top/>
      <bottom style="medium">
        <color rgb="FF548235"/>
      </bottom>
      <diagonal/>
    </border>
    <border>
      <left/>
      <right style="medium">
        <color rgb="FF548235"/>
      </right>
      <top/>
      <bottom style="medium">
        <color rgb="FF548235"/>
      </bottom>
      <diagonal/>
    </border>
    <border>
      <left/>
      <right/>
      <top style="medium">
        <color rgb="FF548235"/>
      </top>
      <bottom/>
      <diagonal/>
    </border>
    <border>
      <left/>
      <right/>
      <top/>
      <bottom style="medium">
        <color rgb="FF548235"/>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hair">
        <color indexed="64"/>
      </right>
      <top style="medium">
        <color indexed="64"/>
      </top>
      <bottom/>
      <diagonal/>
    </border>
    <border>
      <left/>
      <right style="hair">
        <color indexed="64"/>
      </right>
      <top/>
      <bottom style="medium">
        <color indexed="64"/>
      </bottom>
      <diagonal/>
    </border>
  </borders>
  <cellStyleXfs count="8">
    <xf numFmtId="0" fontId="0" fillId="0" borderId="0"/>
    <xf numFmtId="0" fontId="69" fillId="0" borderId="0" applyBorder="0" applyProtection="0"/>
    <xf numFmtId="164" fontId="70" fillId="0" borderId="0" applyBorder="0" applyProtection="0"/>
    <xf numFmtId="166" fontId="70" fillId="0" borderId="0" applyBorder="0" applyProtection="0"/>
    <xf numFmtId="0" fontId="1" fillId="0" borderId="0"/>
    <xf numFmtId="0" fontId="70" fillId="0" borderId="0"/>
    <xf numFmtId="0" fontId="2" fillId="0" borderId="0"/>
    <xf numFmtId="167" fontId="70" fillId="0" borderId="0" applyBorder="0" applyProtection="0"/>
  </cellStyleXfs>
  <cellXfs count="518">
    <xf numFmtId="0" fontId="0" fillId="0" borderId="0" xfId="0"/>
    <xf numFmtId="0" fontId="3" fillId="0" borderId="0" xfId="0" applyFont="1"/>
    <xf numFmtId="0" fontId="3" fillId="0" borderId="0" xfId="0" applyFont="1" applyAlignment="1">
      <alignment vertical="center"/>
    </xf>
    <xf numFmtId="0" fontId="3" fillId="2" borderId="0" xfId="0" applyFont="1" applyFill="1"/>
    <xf numFmtId="0" fontId="3" fillId="0" borderId="0" xfId="0" applyFont="1" applyAlignment="1">
      <alignment vertical="top" wrapText="1"/>
    </xf>
    <xf numFmtId="0" fontId="5" fillId="0" borderId="0" xfId="0" applyFont="1" applyAlignment="1">
      <alignment horizontal="left"/>
    </xf>
    <xf numFmtId="0" fontId="3" fillId="0" borderId="0" xfId="0" applyFont="1" applyAlignment="1">
      <alignment horizontal="left"/>
    </xf>
    <xf numFmtId="0" fontId="3" fillId="2" borderId="0" xfId="0" applyFont="1" applyFill="1" applyAlignment="1">
      <alignment horizontal="left"/>
    </xf>
    <xf numFmtId="0" fontId="8" fillId="0" borderId="0" xfId="0" applyFont="1" applyAlignment="1">
      <alignment horizontal="left" vertical="center" wrapText="1"/>
    </xf>
    <xf numFmtId="0" fontId="8" fillId="2" borderId="0" xfId="0" applyFont="1" applyFill="1" applyAlignment="1">
      <alignment horizontal="left" vertical="center" wrapText="1"/>
    </xf>
    <xf numFmtId="0" fontId="4" fillId="2" borderId="0" xfId="0" applyFont="1" applyFill="1" applyAlignment="1">
      <alignment vertical="top" wrapText="1"/>
    </xf>
    <xf numFmtId="0" fontId="4" fillId="0" borderId="0" xfId="0" applyFont="1" applyAlignment="1">
      <alignment vertical="top" wrapText="1"/>
    </xf>
    <xf numFmtId="0" fontId="9" fillId="0" borderId="0" xfId="0" applyFont="1" applyAlignment="1">
      <alignment horizontal="left" vertical="top" wrapText="1"/>
    </xf>
    <xf numFmtId="0" fontId="9" fillId="2" borderId="0" xfId="0" applyFont="1" applyFill="1" applyAlignment="1">
      <alignment horizontal="left" vertical="top" wrapText="1"/>
    </xf>
    <xf numFmtId="0" fontId="10" fillId="0" borderId="0" xfId="0" applyFont="1"/>
    <xf numFmtId="0" fontId="10" fillId="0" borderId="0" xfId="0" applyFont="1" applyAlignment="1">
      <alignment vertical="center"/>
    </xf>
    <xf numFmtId="0" fontId="10" fillId="0" borderId="1" xfId="0" applyFont="1" applyBorder="1" applyAlignment="1">
      <alignment vertical="center"/>
    </xf>
    <xf numFmtId="0" fontId="10" fillId="0" borderId="2" xfId="0" applyFont="1" applyBorder="1" applyAlignment="1">
      <alignment vertical="top" wrapText="1"/>
    </xf>
    <xf numFmtId="0" fontId="10" fillId="0" borderId="2" xfId="0" applyFont="1" applyBorder="1"/>
    <xf numFmtId="0" fontId="10" fillId="0" borderId="3" xfId="0" applyFont="1" applyBorder="1"/>
    <xf numFmtId="0" fontId="10" fillId="2" borderId="0" xfId="0" applyFont="1" applyFill="1"/>
    <xf numFmtId="0" fontId="10" fillId="0" borderId="4" xfId="0" applyFont="1" applyBorder="1"/>
    <xf numFmtId="0" fontId="10" fillId="0" borderId="5" xfId="0" applyFont="1" applyBorder="1"/>
    <xf numFmtId="0" fontId="10" fillId="0" borderId="6" xfId="0" applyFont="1" applyBorder="1"/>
    <xf numFmtId="0" fontId="11" fillId="0" borderId="0" xfId="0" applyFont="1" applyAlignment="1">
      <alignment vertical="center"/>
    </xf>
    <xf numFmtId="0" fontId="11" fillId="0" borderId="7" xfId="0" applyFont="1" applyBorder="1" applyAlignment="1">
      <alignment vertical="center"/>
    </xf>
    <xf numFmtId="0" fontId="10" fillId="0" borderId="8" xfId="0" applyFont="1" applyBorder="1"/>
    <xf numFmtId="0" fontId="11" fillId="2" borderId="0" xfId="0" applyFont="1" applyFill="1" applyAlignment="1">
      <alignment vertical="center" wrapText="1"/>
    </xf>
    <xf numFmtId="0" fontId="10" fillId="0" borderId="9" xfId="0" applyFont="1" applyBorder="1"/>
    <xf numFmtId="0" fontId="11" fillId="0" borderId="10" xfId="0" applyFont="1" applyBorder="1" applyAlignment="1">
      <alignment vertical="center" wrapText="1"/>
    </xf>
    <xf numFmtId="0" fontId="11" fillId="0" borderId="0" xfId="0" applyFont="1" applyAlignment="1">
      <alignment vertical="center" wrapText="1"/>
    </xf>
    <xf numFmtId="0" fontId="11" fillId="2" borderId="0" xfId="0" applyFont="1" applyFill="1" applyAlignment="1">
      <alignment vertical="center"/>
    </xf>
    <xf numFmtId="0" fontId="10" fillId="0" borderId="7" xfId="0" applyFont="1" applyBorder="1" applyAlignment="1">
      <alignment vertical="center"/>
    </xf>
    <xf numFmtId="0" fontId="10" fillId="0" borderId="10" xfId="0" applyFont="1" applyBorder="1"/>
    <xf numFmtId="0" fontId="15" fillId="2" borderId="0" xfId="0" applyFont="1" applyFill="1"/>
    <xf numFmtId="0" fontId="13" fillId="0" borderId="0" xfId="0" applyFont="1" applyAlignment="1">
      <alignment horizontal="left" vertical="center" wrapText="1"/>
    </xf>
    <xf numFmtId="0" fontId="13" fillId="0" borderId="0" xfId="0" applyFont="1" applyAlignment="1">
      <alignment horizontal="left" wrapText="1"/>
    </xf>
    <xf numFmtId="0" fontId="14" fillId="3" borderId="0" xfId="0" applyFont="1" applyFill="1"/>
    <xf numFmtId="0" fontId="16" fillId="3" borderId="0" xfId="0" applyFont="1" applyFill="1"/>
    <xf numFmtId="0" fontId="10" fillId="0" borderId="11" xfId="0" applyFont="1" applyBorder="1"/>
    <xf numFmtId="0" fontId="10" fillId="0" borderId="12" xfId="0" applyFont="1" applyBorder="1"/>
    <xf numFmtId="0" fontId="10" fillId="0" borderId="13" xfId="0" applyFont="1" applyBorder="1"/>
    <xf numFmtId="0" fontId="10" fillId="0" borderId="14" xfId="0" applyFont="1" applyBorder="1" applyAlignment="1">
      <alignment vertical="center"/>
    </xf>
    <xf numFmtId="0" fontId="10" fillId="0" borderId="15" xfId="0" applyFont="1" applyBorder="1" applyAlignment="1">
      <alignment vertical="center"/>
    </xf>
    <xf numFmtId="0" fontId="10" fillId="0" borderId="15" xfId="0" applyFont="1" applyBorder="1"/>
    <xf numFmtId="0" fontId="10" fillId="0" borderId="16" xfId="0" applyFont="1" applyBorder="1"/>
    <xf numFmtId="0" fontId="6" fillId="2" borderId="0" xfId="0" applyFont="1" applyFill="1" applyAlignment="1">
      <alignment vertical="top" wrapText="1"/>
    </xf>
    <xf numFmtId="0" fontId="6" fillId="0" borderId="0" xfId="0" applyFont="1" applyAlignment="1">
      <alignment vertical="top" wrapText="1"/>
    </xf>
    <xf numFmtId="0" fontId="3" fillId="0" borderId="0" xfId="0" applyFont="1" applyAlignment="1">
      <alignment horizontal="left" vertical="center"/>
    </xf>
    <xf numFmtId="0" fontId="3" fillId="2" borderId="0" xfId="0" applyFont="1" applyFill="1" applyAlignment="1">
      <alignment horizontal="left" vertical="center"/>
    </xf>
    <xf numFmtId="0" fontId="17" fillId="0" borderId="0" xfId="0" applyFont="1" applyAlignment="1">
      <alignment horizontal="left" vertical="top" wrapText="1"/>
    </xf>
    <xf numFmtId="0" fontId="17" fillId="2" borderId="0" xfId="0" applyFont="1" applyFill="1" applyAlignment="1">
      <alignment horizontal="left" vertical="top" wrapText="1"/>
    </xf>
    <xf numFmtId="0" fontId="7" fillId="4" borderId="0" xfId="0" applyFont="1" applyFill="1" applyAlignment="1">
      <alignment horizontal="center" vertical="center" wrapText="1"/>
    </xf>
    <xf numFmtId="0" fontId="7" fillId="2" borderId="0" xfId="0" applyFont="1" applyFill="1" applyAlignment="1">
      <alignment horizontal="center" vertical="center" wrapText="1"/>
    </xf>
    <xf numFmtId="0" fontId="13" fillId="0" borderId="0" xfId="0" applyFont="1" applyAlignment="1">
      <alignment vertical="center" wrapText="1"/>
    </xf>
    <xf numFmtId="0" fontId="3" fillId="0" borderId="0" xfId="0" applyFont="1" applyAlignment="1">
      <alignment horizontal="center" vertical="center"/>
    </xf>
    <xf numFmtId="0" fontId="6" fillId="0" borderId="0" xfId="0" applyFont="1" applyAlignment="1">
      <alignment horizontal="left" vertical="top" wrapText="1"/>
    </xf>
    <xf numFmtId="0" fontId="12" fillId="0" borderId="0" xfId="0" applyFont="1" applyAlignment="1">
      <alignment vertical="center"/>
    </xf>
    <xf numFmtId="0" fontId="11" fillId="0" borderId="0" xfId="0" applyFont="1" applyAlignment="1">
      <alignment horizontal="left" vertical="center" wrapText="1"/>
    </xf>
    <xf numFmtId="0" fontId="12" fillId="2" borderId="0" xfId="0" applyFont="1" applyFill="1" applyAlignment="1">
      <alignment vertical="center"/>
    </xf>
    <xf numFmtId="165" fontId="12" fillId="0" borderId="0" xfId="2" applyNumberFormat="1" applyFont="1" applyBorder="1" applyAlignment="1" applyProtection="1">
      <alignment vertical="center"/>
    </xf>
    <xf numFmtId="0" fontId="20"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horizontal="center"/>
    </xf>
    <xf numFmtId="0" fontId="20" fillId="0" borderId="0" xfId="0" applyFont="1"/>
    <xf numFmtId="0" fontId="20" fillId="2" borderId="0" xfId="0" applyFont="1" applyFill="1"/>
    <xf numFmtId="167" fontId="20" fillId="0" borderId="0" xfId="7" applyFont="1" applyBorder="1" applyAlignment="1" applyProtection="1">
      <alignment horizontal="center"/>
    </xf>
    <xf numFmtId="0" fontId="0" fillId="3" borderId="0" xfId="0" applyFill="1"/>
    <xf numFmtId="0" fontId="9" fillId="5" borderId="17" xfId="0" applyFont="1" applyFill="1" applyBorder="1"/>
    <xf numFmtId="0" fontId="9" fillId="5" borderId="18" xfId="0" applyFont="1" applyFill="1" applyBorder="1"/>
    <xf numFmtId="0" fontId="9" fillId="5" borderId="19" xfId="0" applyFont="1" applyFill="1" applyBorder="1"/>
    <xf numFmtId="0" fontId="9" fillId="5" borderId="20" xfId="0" applyFont="1" applyFill="1" applyBorder="1"/>
    <xf numFmtId="0" fontId="9" fillId="5" borderId="0" xfId="0" applyFont="1" applyFill="1"/>
    <xf numFmtId="0" fontId="9" fillId="5" borderId="21" xfId="0" applyFont="1" applyFill="1" applyBorder="1"/>
    <xf numFmtId="0" fontId="26"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horizontal="left" vertical="center"/>
    </xf>
    <xf numFmtId="0" fontId="9" fillId="0" borderId="0" xfId="0" applyFont="1"/>
    <xf numFmtId="0" fontId="4" fillId="0" borderId="0" xfId="0" applyFont="1"/>
    <xf numFmtId="0" fontId="9" fillId="3" borderId="0" xfId="0" applyFont="1" applyFill="1"/>
    <xf numFmtId="0" fontId="9" fillId="3" borderId="0" xfId="0" applyFont="1" applyFill="1" applyAlignment="1">
      <alignment horizontal="left"/>
    </xf>
    <xf numFmtId="0" fontId="9" fillId="0" borderId="0" xfId="0" applyFont="1" applyAlignment="1">
      <alignment horizontal="center"/>
    </xf>
    <xf numFmtId="0" fontId="26" fillId="0" borderId="0" xfId="0" applyFont="1"/>
    <xf numFmtId="0" fontId="27" fillId="0" borderId="0" xfId="0" applyFont="1"/>
    <xf numFmtId="0" fontId="28" fillId="0" borderId="0" xfId="0" applyFont="1"/>
    <xf numFmtId="0" fontId="26" fillId="3" borderId="0" xfId="0" applyFont="1" applyFill="1"/>
    <xf numFmtId="0" fontId="26" fillId="3" borderId="0" xfId="0" applyFont="1" applyFill="1" applyAlignment="1">
      <alignment horizontal="left" vertical="center"/>
    </xf>
    <xf numFmtId="0" fontId="29" fillId="0" borderId="0" xfId="0" applyFont="1"/>
    <xf numFmtId="0" fontId="29" fillId="3" borderId="0" xfId="0" applyFont="1" applyFill="1"/>
    <xf numFmtId="0" fontId="30" fillId="0" borderId="0" xfId="0" applyFont="1"/>
    <xf numFmtId="0" fontId="30" fillId="3" borderId="0" xfId="0" applyFont="1" applyFill="1"/>
    <xf numFmtId="0" fontId="9" fillId="5" borderId="22" xfId="0" applyFont="1" applyFill="1" applyBorder="1"/>
    <xf numFmtId="0" fontId="9" fillId="5" borderId="23" xfId="0" applyFont="1" applyFill="1" applyBorder="1"/>
    <xf numFmtId="0" fontId="9" fillId="5" borderId="24" xfId="0" applyFont="1" applyFill="1" applyBorder="1"/>
    <xf numFmtId="0" fontId="0" fillId="6" borderId="0" xfId="0" applyFill="1"/>
    <xf numFmtId="0" fontId="32" fillId="6" borderId="0" xfId="0" applyFont="1" applyFill="1"/>
    <xf numFmtId="0" fontId="31"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xf>
    <xf numFmtId="0" fontId="0" fillId="0" borderId="0" xfId="0" applyAlignment="1">
      <alignment horizontal="left" vertical="center"/>
    </xf>
    <xf numFmtId="0" fontId="34" fillId="0" borderId="25" xfId="0" applyFont="1" applyBorder="1" applyAlignment="1">
      <alignment horizontal="center" vertical="center"/>
    </xf>
    <xf numFmtId="0" fontId="43" fillId="0" borderId="0" xfId="0" applyFont="1"/>
    <xf numFmtId="0" fontId="43" fillId="6" borderId="0" xfId="0" applyFont="1" applyFill="1"/>
    <xf numFmtId="0" fontId="41" fillId="6" borderId="0" xfId="0" applyFont="1" applyFill="1"/>
    <xf numFmtId="0" fontId="44" fillId="6" borderId="0" xfId="0" applyFont="1" applyFill="1"/>
    <xf numFmtId="0" fontId="46" fillId="6" borderId="0" xfId="0" applyFont="1" applyFill="1" applyAlignment="1">
      <alignment vertical="center"/>
    </xf>
    <xf numFmtId="0" fontId="10" fillId="0" borderId="0" xfId="0" applyFont="1" applyBorder="1" applyAlignment="1">
      <alignment vertical="center"/>
    </xf>
    <xf numFmtId="0" fontId="43" fillId="6" borderId="0" xfId="0" applyFont="1" applyFill="1" applyAlignment="1">
      <alignment vertical="center"/>
    </xf>
    <xf numFmtId="0" fontId="10" fillId="0" borderId="12" xfId="0" applyFont="1" applyBorder="1" applyAlignment="1">
      <alignment vertical="center"/>
    </xf>
    <xf numFmtId="0" fontId="10" fillId="0" borderId="0" xfId="0" applyFont="1" applyBorder="1"/>
    <xf numFmtId="0" fontId="40" fillId="6" borderId="0" xfId="0" applyFont="1" applyFill="1" applyAlignment="1">
      <alignment vertical="center"/>
    </xf>
    <xf numFmtId="0" fontId="0" fillId="0" borderId="0" xfId="0" applyAlignment="1">
      <alignment horizontal="center"/>
    </xf>
    <xf numFmtId="0" fontId="41" fillId="0" borderId="0" xfId="0" applyFont="1" applyAlignment="1">
      <alignment vertical="center"/>
    </xf>
    <xf numFmtId="0" fontId="31" fillId="8" borderId="26" xfId="0" applyFont="1" applyFill="1" applyBorder="1" applyAlignment="1">
      <alignment horizontal="center" vertical="center"/>
    </xf>
    <xf numFmtId="0" fontId="41" fillId="0" borderId="0" xfId="0" applyFont="1"/>
    <xf numFmtId="0" fontId="2" fillId="0" borderId="0" xfId="6" applyFont="1"/>
    <xf numFmtId="0" fontId="43" fillId="10" borderId="0" xfId="0" applyFont="1" applyFill="1"/>
    <xf numFmtId="0" fontId="46" fillId="10" borderId="0" xfId="0" applyFont="1" applyFill="1" applyAlignment="1">
      <alignment vertical="center"/>
    </xf>
    <xf numFmtId="0" fontId="31" fillId="0" borderId="0" xfId="0" applyFont="1" applyAlignment="1">
      <alignment horizontal="left" vertical="center"/>
    </xf>
    <xf numFmtId="0" fontId="43" fillId="10" borderId="0" xfId="0" applyFont="1" applyFill="1" applyAlignment="1">
      <alignment horizontal="center" vertical="center"/>
    </xf>
    <xf numFmtId="0" fontId="43" fillId="10" borderId="0" xfId="0" applyFont="1" applyFill="1" applyAlignment="1">
      <alignment vertical="center"/>
    </xf>
    <xf numFmtId="3" fontId="10" fillId="0" borderId="0" xfId="0" applyNumberFormat="1" applyFont="1" applyAlignment="1">
      <alignment vertical="center"/>
    </xf>
    <xf numFmtId="0" fontId="0" fillId="0" borderId="0" xfId="0" applyAlignment="1">
      <alignment horizontal="right"/>
    </xf>
    <xf numFmtId="0" fontId="34" fillId="0" borderId="0" xfId="0" applyFont="1" applyAlignment="1">
      <alignment horizontal="center" vertical="center"/>
    </xf>
    <xf numFmtId="0" fontId="3" fillId="0" borderId="0" xfId="0" applyFont="1" applyAlignment="1">
      <alignment vertical="center" wrapText="1"/>
    </xf>
    <xf numFmtId="0" fontId="31" fillId="0" borderId="0" xfId="0" applyFont="1"/>
    <xf numFmtId="0" fontId="34" fillId="0" borderId="0" xfId="0" applyFont="1"/>
    <xf numFmtId="0" fontId="38" fillId="0" borderId="0" xfId="0" applyFont="1" applyAlignment="1">
      <alignment vertical="center"/>
    </xf>
    <xf numFmtId="0" fontId="46" fillId="6" borderId="0" xfId="0" applyFont="1" applyFill="1"/>
    <xf numFmtId="0" fontId="43" fillId="6" borderId="0" xfId="0" applyFont="1" applyFill="1" applyProtection="1">
      <protection locked="0"/>
    </xf>
    <xf numFmtId="0" fontId="3" fillId="0" borderId="0" xfId="0" applyFont="1" applyAlignment="1">
      <alignment horizontal="center" vertical="center" wrapText="1"/>
    </xf>
    <xf numFmtId="0" fontId="0" fillId="0" borderId="0" xfId="0" applyAlignment="1">
      <alignment shrinkToFit="1"/>
    </xf>
    <xf numFmtId="0" fontId="31" fillId="0" borderId="0" xfId="0" applyFont="1" applyAlignment="1">
      <alignment shrinkToFit="1"/>
    </xf>
    <xf numFmtId="0" fontId="52" fillId="0" borderId="0" xfId="0" applyFont="1"/>
    <xf numFmtId="2" fontId="3" fillId="0" borderId="0" xfId="0" applyNumberFormat="1" applyFont="1" applyAlignment="1">
      <alignment horizontal="left" vertical="center"/>
    </xf>
    <xf numFmtId="0" fontId="3" fillId="11" borderId="0" xfId="0" applyFont="1" applyFill="1" applyAlignment="1">
      <alignment horizontal="left" vertical="center"/>
    </xf>
    <xf numFmtId="0" fontId="10" fillId="12" borderId="0" xfId="0" applyFont="1" applyFill="1" applyAlignment="1">
      <alignment horizontal="center" vertical="center"/>
    </xf>
    <xf numFmtId="0" fontId="10" fillId="12" borderId="0" xfId="0" applyFont="1" applyFill="1" applyAlignment="1" applyProtection="1">
      <alignment horizontal="center" vertical="center"/>
      <protection locked="0"/>
    </xf>
    <xf numFmtId="0" fontId="53" fillId="2" borderId="26" xfId="0" applyFont="1" applyFill="1" applyBorder="1" applyAlignment="1">
      <alignment horizontal="left" vertical="center"/>
    </xf>
    <xf numFmtId="0" fontId="37" fillId="13" borderId="26" xfId="0" applyFont="1" applyFill="1" applyBorder="1" applyAlignment="1">
      <alignment vertical="center"/>
    </xf>
    <xf numFmtId="166" fontId="3" fillId="0" borderId="0" xfId="0" applyNumberFormat="1" applyFont="1" applyAlignment="1">
      <alignment horizontal="left" vertical="center"/>
    </xf>
    <xf numFmtId="2" fontId="54" fillId="14" borderId="0" xfId="0" applyNumberFormat="1" applyFont="1" applyFill="1" applyAlignment="1">
      <alignment horizontal="right" vertical="center"/>
    </xf>
    <xf numFmtId="0" fontId="54" fillId="14" borderId="0" xfId="0" applyFont="1" applyFill="1" applyAlignment="1">
      <alignment horizontal="right" vertical="center"/>
    </xf>
    <xf numFmtId="168" fontId="37" fillId="13" borderId="26" xfId="0" applyNumberFormat="1" applyFont="1" applyFill="1" applyBorder="1" applyAlignment="1">
      <alignment vertical="center"/>
    </xf>
    <xf numFmtId="0" fontId="37" fillId="13" borderId="29" xfId="0" applyFont="1" applyFill="1" applyBorder="1" applyAlignment="1">
      <alignment vertical="center"/>
    </xf>
    <xf numFmtId="0" fontId="3" fillId="9" borderId="30" xfId="0" applyFont="1" applyFill="1" applyBorder="1" applyAlignment="1">
      <alignment horizontal="left" vertical="center"/>
    </xf>
    <xf numFmtId="0" fontId="37" fillId="13" borderId="31" xfId="0" applyFont="1" applyFill="1" applyBorder="1" applyAlignment="1">
      <alignment vertical="center"/>
    </xf>
    <xf numFmtId="0" fontId="37" fillId="13" borderId="32" xfId="0" applyFont="1" applyFill="1" applyBorder="1" applyAlignment="1">
      <alignment vertical="center"/>
    </xf>
    <xf numFmtId="0" fontId="3" fillId="0" borderId="6" xfId="0" applyFont="1" applyBorder="1" applyAlignment="1">
      <alignment horizontal="left" vertical="center"/>
    </xf>
    <xf numFmtId="0" fontId="37" fillId="13" borderId="33" xfId="0" applyFont="1" applyFill="1" applyBorder="1" applyAlignment="1">
      <alignment vertical="center"/>
    </xf>
    <xf numFmtId="0" fontId="3" fillId="0" borderId="10" xfId="0" applyFont="1" applyBorder="1" applyAlignment="1">
      <alignment horizontal="left" vertical="center"/>
    </xf>
    <xf numFmtId="0" fontId="37" fillId="13" borderId="34" xfId="0" applyFont="1" applyFill="1" applyBorder="1" applyAlignment="1">
      <alignment vertical="center"/>
    </xf>
    <xf numFmtId="0" fontId="37" fillId="13" borderId="35" xfId="0" applyFont="1" applyFill="1" applyBorder="1" applyAlignment="1">
      <alignment vertical="center"/>
    </xf>
    <xf numFmtId="0" fontId="3" fillId="0" borderId="13" xfId="0" applyFont="1" applyBorder="1" applyAlignment="1">
      <alignment horizontal="left" vertical="center"/>
    </xf>
    <xf numFmtId="0" fontId="37" fillId="13" borderId="36" xfId="0" applyFont="1" applyFill="1" applyBorder="1" applyAlignment="1">
      <alignment vertical="center"/>
    </xf>
    <xf numFmtId="0" fontId="37" fillId="13" borderId="37" xfId="0" applyFont="1" applyFill="1" applyBorder="1" applyAlignment="1">
      <alignment vertical="center"/>
    </xf>
    <xf numFmtId="0" fontId="37" fillId="13" borderId="38" xfId="0" applyFont="1" applyFill="1" applyBorder="1" applyAlignment="1">
      <alignment vertical="center"/>
    </xf>
    <xf numFmtId="0" fontId="37" fillId="13" borderId="39" xfId="0" applyFont="1" applyFill="1" applyBorder="1" applyAlignment="1">
      <alignment vertical="center"/>
    </xf>
    <xf numFmtId="0" fontId="3" fillId="0" borderId="40" xfId="0" applyFont="1" applyBorder="1" applyAlignment="1">
      <alignment horizontal="left" vertical="center"/>
    </xf>
    <xf numFmtId="0" fontId="37" fillId="15" borderId="38" xfId="0" applyFont="1" applyFill="1" applyBorder="1" applyAlignment="1">
      <alignment vertical="center"/>
    </xf>
    <xf numFmtId="0" fontId="53" fillId="16" borderId="26" xfId="0" applyFont="1" applyFill="1" applyBorder="1" applyAlignment="1">
      <alignment horizontal="left" vertical="center"/>
    </xf>
    <xf numFmtId="0" fontId="37" fillId="13" borderId="41" xfId="0" applyFont="1" applyFill="1" applyBorder="1" applyAlignment="1">
      <alignment vertical="center"/>
    </xf>
    <xf numFmtId="0" fontId="37" fillId="17" borderId="26" xfId="0" applyFont="1" applyFill="1" applyBorder="1" applyAlignment="1">
      <alignment vertical="center"/>
    </xf>
    <xf numFmtId="3" fontId="37" fillId="13" borderId="26" xfId="0" applyNumberFormat="1" applyFont="1" applyFill="1" applyBorder="1" applyAlignment="1">
      <alignment vertical="center"/>
    </xf>
    <xf numFmtId="0" fontId="3" fillId="10" borderId="26" xfId="0" applyFont="1" applyFill="1" applyBorder="1" applyAlignment="1">
      <alignment horizontal="left" vertical="center"/>
    </xf>
    <xf numFmtId="0" fontId="3" fillId="18" borderId="26" xfId="0" applyFont="1" applyFill="1" applyBorder="1" applyAlignment="1">
      <alignment horizontal="left" vertical="center"/>
    </xf>
    <xf numFmtId="166" fontId="37" fillId="13" borderId="26" xfId="0" applyNumberFormat="1" applyFont="1" applyFill="1" applyBorder="1" applyAlignment="1">
      <alignment vertical="center"/>
    </xf>
    <xf numFmtId="0" fontId="53" fillId="4" borderId="26" xfId="0" applyFont="1" applyFill="1" applyBorder="1" applyAlignment="1">
      <alignment horizontal="left" vertical="center"/>
    </xf>
    <xf numFmtId="0" fontId="55" fillId="0" borderId="0" xfId="0" applyFont="1"/>
    <xf numFmtId="0" fontId="55" fillId="3" borderId="0" xfId="0" applyFont="1" applyFill="1"/>
    <xf numFmtId="0" fontId="55" fillId="6" borderId="0" xfId="0" applyFont="1" applyFill="1"/>
    <xf numFmtId="0" fontId="56" fillId="3" borderId="0" xfId="0" applyFont="1" applyFill="1" applyAlignment="1">
      <alignment vertical="center"/>
    </xf>
    <xf numFmtId="0" fontId="0" fillId="0" borderId="0" xfId="0" applyAlignment="1" applyProtection="1">
      <alignment horizontal="left" vertical="center"/>
      <protection locked="0"/>
    </xf>
    <xf numFmtId="0" fontId="57" fillId="0" borderId="0" xfId="0" applyFont="1" applyAlignment="1">
      <alignment horizontal="center" vertical="center"/>
    </xf>
    <xf numFmtId="0" fontId="56" fillId="0" borderId="0" xfId="0" applyFont="1" applyAlignment="1">
      <alignment vertical="center"/>
    </xf>
    <xf numFmtId="0" fontId="59" fillId="0" borderId="0" xfId="0" applyFont="1"/>
    <xf numFmtId="0" fontId="60" fillId="0" borderId="0" xfId="0" applyFont="1"/>
    <xf numFmtId="0" fontId="0" fillId="0" borderId="0" xfId="0" applyBorder="1"/>
    <xf numFmtId="0" fontId="59" fillId="0" borderId="0" xfId="0" applyFont="1" applyBorder="1"/>
    <xf numFmtId="0" fontId="59" fillId="0" borderId="0" xfId="0" applyFont="1" applyAlignment="1">
      <alignment horizontal="center" vertical="center"/>
    </xf>
    <xf numFmtId="0" fontId="31" fillId="6" borderId="0" xfId="0" applyFont="1" applyFill="1" applyAlignment="1">
      <alignment vertical="center"/>
    </xf>
    <xf numFmtId="0" fontId="0" fillId="6" borderId="0" xfId="0" applyFill="1" applyAlignment="1">
      <alignment vertical="center"/>
    </xf>
    <xf numFmtId="0" fontId="0" fillId="6" borderId="42" xfId="0" applyFill="1" applyBorder="1"/>
    <xf numFmtId="0" fontId="34" fillId="0" borderId="0" xfId="0" applyFont="1" applyAlignment="1">
      <alignment horizontal="center"/>
    </xf>
    <xf numFmtId="0" fontId="31" fillId="0" borderId="0" xfId="0" applyFont="1" applyAlignment="1">
      <alignment horizontal="center" vertical="center"/>
    </xf>
    <xf numFmtId="0" fontId="0" fillId="0" borderId="4" xfId="0" applyBorder="1"/>
    <xf numFmtId="0" fontId="31" fillId="0" borderId="5" xfId="0" applyFont="1" applyBorder="1" applyAlignment="1">
      <alignment vertical="center"/>
    </xf>
    <xf numFmtId="0" fontId="31" fillId="0" borderId="6" xfId="0" applyFont="1" applyBorder="1" applyAlignment="1">
      <alignment vertical="center"/>
    </xf>
    <xf numFmtId="0" fontId="0" fillId="0" borderId="9" xfId="0" applyBorder="1"/>
    <xf numFmtId="0" fontId="31" fillId="0" borderId="18" xfId="0" applyFont="1" applyBorder="1" applyAlignment="1">
      <alignment vertical="center"/>
    </xf>
    <xf numFmtId="0" fontId="31" fillId="0" borderId="10" xfId="0" applyFont="1" applyBorder="1" applyAlignment="1">
      <alignment vertical="center"/>
    </xf>
    <xf numFmtId="0" fontId="31" fillId="0" borderId="23" xfId="0" applyFont="1" applyBorder="1" applyAlignment="1">
      <alignment vertical="center"/>
    </xf>
    <xf numFmtId="0" fontId="0" fillId="0" borderId="11" xfId="0" applyBorder="1"/>
    <xf numFmtId="0" fontId="31" fillId="0" borderId="12" xfId="0" applyFont="1" applyBorder="1" applyAlignment="1">
      <alignment vertical="center"/>
    </xf>
    <xf numFmtId="0" fontId="31" fillId="0" borderId="13" xfId="0" applyFont="1" applyBorder="1" applyAlignment="1">
      <alignment vertical="center"/>
    </xf>
    <xf numFmtId="0" fontId="61" fillId="0" borderId="0" xfId="0" applyFont="1" applyAlignment="1">
      <alignment vertical="center"/>
    </xf>
    <xf numFmtId="0" fontId="61" fillId="0" borderId="6" xfId="0" applyFont="1" applyBorder="1" applyAlignment="1">
      <alignment vertical="center"/>
    </xf>
    <xf numFmtId="0" fontId="61" fillId="0" borderId="10" xfId="0" applyFont="1" applyBorder="1" applyAlignment="1">
      <alignment vertical="center"/>
    </xf>
    <xf numFmtId="0" fontId="61" fillId="0" borderId="13" xfId="0" applyFont="1" applyBorder="1" applyAlignment="1">
      <alignment vertical="center"/>
    </xf>
    <xf numFmtId="0" fontId="49" fillId="0" borderId="0" xfId="0" applyFont="1"/>
    <xf numFmtId="0" fontId="49" fillId="0" borderId="0" xfId="0" applyFont="1" applyAlignment="1">
      <alignment horizontal="right" vertical="center" textRotation="90" wrapText="1"/>
    </xf>
    <xf numFmtId="0" fontId="49" fillId="0" borderId="0" xfId="0" applyFont="1" applyAlignment="1">
      <alignment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vertical="center"/>
    </xf>
    <xf numFmtId="0" fontId="49" fillId="0" borderId="0" xfId="0" applyFont="1" applyAlignment="1">
      <alignment horizontal="left"/>
    </xf>
    <xf numFmtId="164" fontId="65" fillId="0" borderId="0" xfId="2" applyFont="1" applyBorder="1" applyAlignment="1" applyProtection="1"/>
    <xf numFmtId="0" fontId="49" fillId="0" borderId="0" xfId="0" applyFont="1" applyAlignment="1">
      <alignment vertical="center" wrapText="1"/>
    </xf>
    <xf numFmtId="0" fontId="65" fillId="0" borderId="0" xfId="0" applyFont="1"/>
    <xf numFmtId="0" fontId="52" fillId="5" borderId="5" xfId="0" applyFont="1" applyFill="1" applyBorder="1" applyAlignment="1">
      <alignment vertical="center"/>
    </xf>
    <xf numFmtId="0" fontId="61" fillId="5" borderId="6" xfId="0" applyFont="1" applyFill="1" applyBorder="1" applyAlignment="1">
      <alignment vertical="center"/>
    </xf>
    <xf numFmtId="0" fontId="52" fillId="5" borderId="0" xfId="0" applyFont="1" applyFill="1" applyAlignment="1">
      <alignment vertical="center"/>
    </xf>
    <xf numFmtId="0" fontId="61" fillId="5" borderId="10" xfId="0" applyFont="1" applyFill="1" applyBorder="1" applyAlignment="1">
      <alignment vertical="center"/>
    </xf>
    <xf numFmtId="0" fontId="52" fillId="5" borderId="12" xfId="0" applyFont="1" applyFill="1" applyBorder="1" applyAlignment="1">
      <alignment vertical="center"/>
    </xf>
    <xf numFmtId="0" fontId="61" fillId="5" borderId="13" xfId="0" applyFont="1" applyFill="1" applyBorder="1" applyAlignment="1">
      <alignment vertical="center"/>
    </xf>
    <xf numFmtId="0" fontId="31" fillId="0" borderId="0" xfId="0" applyFont="1" applyBorder="1" applyAlignment="1">
      <alignment vertical="center"/>
    </xf>
    <xf numFmtId="0" fontId="71" fillId="0" borderId="0" xfId="0" applyNumberFormat="1" applyFont="1" applyFill="1" applyBorder="1" applyAlignment="1" applyProtection="1"/>
    <xf numFmtId="0" fontId="43" fillId="24" borderId="0" xfId="0" applyNumberFormat="1" applyFont="1" applyFill="1" applyBorder="1" applyAlignment="1" applyProtection="1"/>
    <xf numFmtId="0" fontId="41" fillId="24" borderId="0" xfId="0" applyNumberFormat="1" applyFont="1" applyFill="1" applyBorder="1" applyAlignment="1" applyProtection="1"/>
    <xf numFmtId="0" fontId="71" fillId="0" borderId="0" xfId="0" applyNumberFormat="1" applyFont="1" applyFill="1" applyBorder="1" applyAlignment="1" applyProtection="1">
      <alignment vertical="center"/>
    </xf>
    <xf numFmtId="0" fontId="31" fillId="0" borderId="0" xfId="0" applyNumberFormat="1" applyFont="1" applyFill="1" applyBorder="1" applyAlignment="1" applyProtection="1">
      <alignment vertical="center"/>
    </xf>
    <xf numFmtId="0" fontId="0" fillId="8" borderId="30" xfId="0" applyFont="1" applyFill="1" applyBorder="1" applyAlignment="1">
      <alignment horizontal="center" vertical="center"/>
    </xf>
    <xf numFmtId="0" fontId="0" fillId="0" borderId="44" xfId="0" applyFont="1" applyBorder="1"/>
    <xf numFmtId="0" fontId="0" fillId="0" borderId="42" xfId="0" applyFont="1" applyBorder="1"/>
    <xf numFmtId="0" fontId="2" fillId="0" borderId="26" xfId="6" applyFont="1" applyBorder="1"/>
    <xf numFmtId="0" fontId="0" fillId="9" borderId="26" xfId="0" applyFill="1" applyBorder="1" applyAlignment="1" applyProtection="1">
      <alignment horizontal="center"/>
      <protection locked="0"/>
    </xf>
    <xf numFmtId="173" fontId="31" fillId="8" borderId="26" xfId="0" applyNumberFormat="1" applyFont="1" applyFill="1" applyBorder="1" applyAlignment="1">
      <alignment horizontal="center" vertical="center" wrapText="1"/>
    </xf>
    <xf numFmtId="173" fontId="2" fillId="28" borderId="26" xfId="6" applyNumberFormat="1" applyFont="1" applyFill="1" applyBorder="1" applyAlignment="1">
      <alignment wrapText="1"/>
    </xf>
    <xf numFmtId="173" fontId="2" fillId="0" borderId="26" xfId="6" applyNumberFormat="1" applyFont="1" applyBorder="1" applyAlignment="1">
      <alignment wrapText="1"/>
    </xf>
    <xf numFmtId="173" fontId="2" fillId="29" borderId="26" xfId="6" applyNumberFormat="1" applyFont="1" applyFill="1" applyBorder="1" applyAlignment="1">
      <alignment wrapText="1"/>
    </xf>
    <xf numFmtId="173" fontId="0" fillId="0" borderId="0" xfId="0" applyNumberFormat="1" applyAlignment="1">
      <alignment wrapText="1"/>
    </xf>
    <xf numFmtId="0" fontId="4" fillId="0" borderId="43" xfId="0" applyFont="1" applyBorder="1" applyAlignment="1">
      <alignment horizontal="center" vertical="center" wrapText="1"/>
    </xf>
    <xf numFmtId="0" fontId="5" fillId="0" borderId="43" xfId="0" applyFont="1" applyBorder="1" applyAlignment="1">
      <alignment horizontal="center" vertical="center"/>
    </xf>
    <xf numFmtId="0" fontId="4" fillId="0" borderId="0" xfId="0" applyFont="1" applyBorder="1" applyAlignment="1">
      <alignment horizontal="left" vertical="center"/>
    </xf>
    <xf numFmtId="0" fontId="3" fillId="0" borderId="0" xfId="0" applyFont="1" applyBorder="1" applyAlignment="1">
      <alignment horizontal="center" vertical="center"/>
    </xf>
    <xf numFmtId="0" fontId="6" fillId="0" borderId="0" xfId="0" applyFont="1" applyBorder="1" applyAlignment="1">
      <alignment horizontal="left" vertical="top" wrapText="1"/>
    </xf>
    <xf numFmtId="0" fontId="5" fillId="0" borderId="26" xfId="0" applyFont="1" applyBorder="1" applyAlignment="1">
      <alignment horizontal="left" vertical="top" shrinkToFit="1"/>
    </xf>
    <xf numFmtId="0" fontId="3" fillId="0" borderId="0" xfId="0" applyFont="1" applyBorder="1" applyAlignment="1">
      <alignment horizontal="center"/>
    </xf>
    <xf numFmtId="0" fontId="5" fillId="0" borderId="26" xfId="0" applyFont="1" applyBorder="1" applyAlignment="1">
      <alignment horizontal="left"/>
    </xf>
    <xf numFmtId="0" fontId="12" fillId="8" borderId="15"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5" fillId="0" borderId="26" xfId="0" applyFont="1" applyBorder="1" applyAlignment="1">
      <alignment horizontal="left" vertical="top" wrapText="1" shrinkToFit="1"/>
    </xf>
    <xf numFmtId="0" fontId="13" fillId="0" borderId="0" xfId="0" applyFont="1" applyBorder="1" applyAlignment="1">
      <alignment horizontal="left" vertical="center" wrapText="1"/>
    </xf>
    <xf numFmtId="0" fontId="14" fillId="3" borderId="0" xfId="0" applyFont="1" applyFill="1" applyBorder="1" applyAlignment="1">
      <alignment horizontal="center" vertical="center"/>
    </xf>
    <xf numFmtId="0" fontId="3" fillId="19" borderId="26" xfId="0" applyFont="1" applyFill="1" applyBorder="1" applyAlignment="1">
      <alignment horizontal="left" vertical="center"/>
    </xf>
    <xf numFmtId="0" fontId="3" fillId="0" borderId="26" xfId="0" applyFont="1" applyBorder="1" applyAlignment="1">
      <alignment horizontal="center"/>
    </xf>
    <xf numFmtId="0" fontId="17" fillId="0" borderId="26" xfId="0" applyFont="1" applyBorder="1" applyAlignment="1">
      <alignment horizontal="left" vertical="top" wrapText="1"/>
    </xf>
    <xf numFmtId="0" fontId="13" fillId="0" borderId="0" xfId="0" applyFont="1" applyBorder="1" applyAlignment="1">
      <alignment horizontal="center" vertical="center" wrapText="1"/>
    </xf>
    <xf numFmtId="0" fontId="12" fillId="19" borderId="43" xfId="0" applyFont="1" applyFill="1" applyBorder="1" applyAlignment="1">
      <alignment horizontal="left" vertical="center"/>
    </xf>
    <xf numFmtId="165" fontId="12" fillId="0" borderId="26" xfId="2" applyNumberFormat="1" applyFont="1" applyBorder="1" applyAlignment="1" applyProtection="1">
      <alignment horizontal="center" vertical="center"/>
    </xf>
    <xf numFmtId="0" fontId="12" fillId="19" borderId="26" xfId="0" applyFont="1" applyFill="1" applyBorder="1" applyAlignment="1">
      <alignment horizontal="left" vertical="center"/>
    </xf>
    <xf numFmtId="0" fontId="18" fillId="0" borderId="42" xfId="0" applyFont="1" applyBorder="1" applyAlignment="1">
      <alignment horizontal="left" vertical="center" shrinkToFit="1"/>
    </xf>
    <xf numFmtId="0" fontId="18" fillId="0" borderId="44" xfId="0" applyFont="1" applyBorder="1" applyAlignment="1">
      <alignment horizontal="left" vertical="center" shrinkToFit="1"/>
    </xf>
    <xf numFmtId="0" fontId="18" fillId="0" borderId="0" xfId="0" applyFont="1" applyBorder="1" applyAlignment="1">
      <alignment horizontal="left" vertical="center" wrapText="1"/>
    </xf>
    <xf numFmtId="0" fontId="18" fillId="0" borderId="0" xfId="0" applyFont="1" applyBorder="1" applyAlignment="1">
      <alignment horizontal="left" vertical="center" shrinkToFit="1"/>
    </xf>
    <xf numFmtId="0" fontId="8" fillId="5" borderId="0" xfId="0" applyFont="1" applyFill="1" applyBorder="1" applyAlignment="1">
      <alignment horizontal="left" vertical="top" wrapText="1"/>
    </xf>
    <xf numFmtId="0" fontId="19" fillId="20" borderId="45" xfId="0" applyFont="1" applyFill="1" applyBorder="1" applyAlignment="1">
      <alignment horizontal="center" vertical="center"/>
    </xf>
    <xf numFmtId="0" fontId="19" fillId="20" borderId="45" xfId="0" applyFont="1" applyFill="1" applyBorder="1" applyAlignment="1">
      <alignment horizontal="center"/>
    </xf>
    <xf numFmtId="0" fontId="10" fillId="21" borderId="46" xfId="0" applyFont="1" applyFill="1" applyBorder="1" applyAlignment="1">
      <alignment vertical="center"/>
    </xf>
    <xf numFmtId="166" fontId="21" fillId="21" borderId="46" xfId="3" applyFont="1" applyFill="1" applyBorder="1" applyAlignment="1" applyProtection="1"/>
    <xf numFmtId="167" fontId="21" fillId="21" borderId="46" xfId="7" applyFont="1" applyFill="1" applyBorder="1" applyAlignment="1" applyProtection="1">
      <alignment horizontal="center"/>
    </xf>
    <xf numFmtId="0" fontId="17" fillId="21" borderId="46" xfId="0" applyFont="1" applyFill="1" applyBorder="1" applyAlignment="1">
      <alignment horizontal="left" vertical="center"/>
    </xf>
    <xf numFmtId="166" fontId="17" fillId="21" borderId="46" xfId="3" applyFont="1" applyFill="1" applyBorder="1" applyAlignment="1" applyProtection="1"/>
    <xf numFmtId="167" fontId="17" fillId="21" borderId="46" xfId="7" applyFont="1" applyFill="1" applyBorder="1" applyAlignment="1" applyProtection="1">
      <alignment horizontal="center"/>
    </xf>
    <xf numFmtId="0" fontId="17" fillId="0" borderId="46" xfId="0" applyFont="1" applyBorder="1" applyAlignment="1">
      <alignment horizontal="left" vertical="center"/>
    </xf>
    <xf numFmtId="166" fontId="17" fillId="0" borderId="46" xfId="3" applyFont="1" applyBorder="1" applyAlignment="1" applyProtection="1"/>
    <xf numFmtId="167" fontId="17" fillId="0" borderId="46" xfId="7" applyFont="1" applyBorder="1" applyAlignment="1" applyProtection="1">
      <alignment horizontal="center"/>
    </xf>
    <xf numFmtId="166" fontId="21" fillId="21" borderId="46" xfId="3" applyFont="1" applyFill="1" applyBorder="1" applyAlignment="1" applyProtection="1">
      <alignment shrinkToFit="1"/>
    </xf>
    <xf numFmtId="0" fontId="20" fillId="0" borderId="28" xfId="0" applyFont="1" applyBorder="1" applyAlignment="1">
      <alignment horizontal="center" vertical="center"/>
    </xf>
    <xf numFmtId="0" fontId="20" fillId="0" borderId="46" xfId="0" applyFont="1" applyBorder="1" applyAlignment="1">
      <alignment vertical="center"/>
    </xf>
    <xf numFmtId="166" fontId="20" fillId="0" borderId="46" xfId="3" applyFont="1" applyBorder="1" applyAlignment="1" applyProtection="1"/>
    <xf numFmtId="0" fontId="20" fillId="0" borderId="46" xfId="0" applyFont="1" applyBorder="1"/>
    <xf numFmtId="0" fontId="19" fillId="20" borderId="27" xfId="0" applyFont="1" applyFill="1" applyBorder="1" applyAlignment="1">
      <alignment horizontal="center" vertical="center"/>
    </xf>
    <xf numFmtId="166" fontId="20" fillId="21" borderId="46" xfId="3" applyFont="1" applyFill="1" applyBorder="1" applyAlignment="1" applyProtection="1"/>
    <xf numFmtId="0" fontId="20" fillId="21" borderId="28" xfId="0" applyFont="1" applyFill="1" applyBorder="1" applyAlignment="1">
      <alignment horizontal="center" vertical="center"/>
    </xf>
    <xf numFmtId="0" fontId="20" fillId="21" borderId="46" xfId="0" applyFont="1" applyFill="1" applyBorder="1" applyAlignment="1">
      <alignment vertical="center"/>
    </xf>
    <xf numFmtId="0" fontId="20" fillId="21" borderId="46" xfId="0" applyFont="1" applyFill="1" applyBorder="1"/>
    <xf numFmtId="166" fontId="21" fillId="0" borderId="46" xfId="3" applyFont="1" applyBorder="1" applyAlignment="1" applyProtection="1"/>
    <xf numFmtId="0" fontId="21" fillId="0" borderId="46" xfId="0" applyFont="1" applyBorder="1" applyAlignment="1">
      <alignment vertical="center"/>
    </xf>
    <xf numFmtId="0" fontId="9" fillId="0" borderId="0" xfId="0" applyFont="1" applyBorder="1" applyAlignment="1">
      <alignment horizontal="left" vertical="top" wrapText="1"/>
    </xf>
    <xf numFmtId="0" fontId="26" fillId="0" borderId="0" xfId="0" applyFont="1" applyBorder="1" applyAlignment="1">
      <alignment horizontal="justify" vertical="center"/>
    </xf>
    <xf numFmtId="0" fontId="24" fillId="3" borderId="18" xfId="0" applyFont="1" applyFill="1" applyBorder="1" applyAlignment="1">
      <alignment horizontal="center" vertical="center"/>
    </xf>
    <xf numFmtId="0" fontId="25" fillId="27" borderId="0" xfId="0" applyFont="1" applyFill="1" applyBorder="1" applyAlignment="1">
      <alignment horizontal="center" vertical="center" wrapText="1"/>
    </xf>
    <xf numFmtId="0" fontId="34" fillId="0" borderId="0" xfId="0" applyFont="1" applyBorder="1" applyAlignment="1">
      <alignment horizontal="center" vertical="center"/>
    </xf>
    <xf numFmtId="0" fontId="0" fillId="0" borderId="0" xfId="0" applyBorder="1" applyAlignment="1">
      <alignment horizontal="center"/>
    </xf>
    <xf numFmtId="0" fontId="31" fillId="0" borderId="0" xfId="0" applyFont="1" applyBorder="1" applyAlignment="1">
      <alignment horizontal="left" vertical="center"/>
    </xf>
    <xf numFmtId="0" fontId="31" fillId="0" borderId="0" xfId="0" applyFont="1" applyBorder="1" applyAlignment="1">
      <alignment horizontal="center" vertical="center"/>
    </xf>
    <xf numFmtId="0" fontId="33" fillId="0" borderId="0" xfId="0" applyFont="1" applyBorder="1" applyAlignment="1">
      <alignment horizontal="center" vertical="center" wrapText="1"/>
    </xf>
    <xf numFmtId="0" fontId="21" fillId="0" borderId="47" xfId="0" applyFont="1" applyBorder="1" applyAlignment="1">
      <alignment horizontal="left" vertical="center"/>
    </xf>
    <xf numFmtId="0" fontId="0" fillId="0" borderId="43" xfId="0" applyBorder="1" applyAlignment="1">
      <alignment horizontal="center" vertical="center"/>
    </xf>
    <xf numFmtId="0" fontId="35" fillId="3" borderId="43" xfId="0" applyFont="1" applyFill="1" applyBorder="1" applyAlignment="1" applyProtection="1">
      <alignment horizontal="center" vertical="center" wrapText="1"/>
      <protection locked="0"/>
    </xf>
    <xf numFmtId="0" fontId="31" fillId="0" borderId="10" xfId="0" applyFont="1" applyBorder="1" applyAlignment="1">
      <alignment horizontal="left" vertical="center"/>
    </xf>
    <xf numFmtId="0" fontId="77"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103"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04" xfId="0" applyFont="1" applyBorder="1" applyAlignment="1">
      <alignment horizontal="center" vertical="center" wrapText="1"/>
    </xf>
    <xf numFmtId="168" fontId="38" fillId="22" borderId="49" xfId="0" applyNumberFormat="1" applyFont="1" applyFill="1" applyBorder="1" applyAlignment="1" applyProtection="1">
      <alignment horizontal="center" vertical="center"/>
      <protection locked="0"/>
    </xf>
    <xf numFmtId="0" fontId="39" fillId="0" borderId="48" xfId="0" applyFont="1" applyBorder="1" applyAlignment="1">
      <alignment horizontal="center" vertical="center" wrapText="1"/>
    </xf>
    <xf numFmtId="0" fontId="40" fillId="3" borderId="0" xfId="0" applyFont="1" applyFill="1" applyBorder="1" applyAlignment="1">
      <alignment horizontal="center" vertical="center"/>
    </xf>
    <xf numFmtId="0" fontId="40" fillId="3" borderId="0" xfId="0" applyFont="1" applyFill="1" applyBorder="1" applyAlignment="1">
      <alignment horizontal="center" vertical="center" shrinkToFit="1"/>
    </xf>
    <xf numFmtId="0" fontId="0" fillId="0" borderId="48" xfId="0" applyFont="1" applyBorder="1" applyAlignment="1">
      <alignment horizontal="center" vertical="center"/>
    </xf>
    <xf numFmtId="0" fontId="0" fillId="19" borderId="49" xfId="0" applyFill="1" applyBorder="1" applyAlignment="1" applyProtection="1">
      <alignment horizontal="left" vertical="center"/>
      <protection locked="0"/>
    </xf>
    <xf numFmtId="1" fontId="0" fillId="19" borderId="49" xfId="0" applyNumberFormat="1" applyFill="1" applyBorder="1" applyAlignment="1" applyProtection="1">
      <alignment horizontal="left" vertical="center"/>
      <protection locked="0"/>
    </xf>
    <xf numFmtId="0" fontId="41" fillId="0" borderId="0" xfId="0" applyFont="1" applyBorder="1" applyAlignment="1">
      <alignment horizontal="center" vertical="center"/>
    </xf>
    <xf numFmtId="0" fontId="40" fillId="3" borderId="0" xfId="0" applyFont="1" applyFill="1" applyBorder="1" applyAlignment="1" applyProtection="1">
      <alignment horizontal="center" vertical="center" shrinkToFit="1"/>
      <protection locked="0"/>
    </xf>
    <xf numFmtId="0" fontId="69" fillId="19" borderId="49" xfId="1" applyFill="1" applyBorder="1" applyAlignment="1" applyProtection="1">
      <alignment horizontal="left" vertical="center"/>
      <protection locked="0"/>
    </xf>
    <xf numFmtId="169" fontId="0" fillId="19" borderId="49" xfId="0" applyNumberFormat="1" applyFill="1" applyBorder="1" applyAlignment="1" applyProtection="1">
      <alignment horizontal="left" vertical="center"/>
      <protection locked="0"/>
    </xf>
    <xf numFmtId="0" fontId="34" fillId="0" borderId="25" xfId="0" applyFont="1" applyBorder="1" applyAlignment="1">
      <alignment horizontal="center" vertical="center"/>
    </xf>
    <xf numFmtId="0" fontId="31" fillId="0" borderId="12" xfId="0" applyFont="1" applyBorder="1" applyAlignment="1">
      <alignment horizontal="center" vertical="center"/>
    </xf>
    <xf numFmtId="0" fontId="0" fillId="19" borderId="49" xfId="1" applyFont="1" applyFill="1" applyBorder="1" applyAlignment="1" applyProtection="1">
      <alignment horizontal="left" vertical="center"/>
      <protection locked="0"/>
    </xf>
    <xf numFmtId="0" fontId="0" fillId="0" borderId="50" xfId="0" applyFont="1" applyBorder="1" applyAlignment="1">
      <alignment horizontal="center" vertical="center"/>
    </xf>
    <xf numFmtId="0" fontId="0" fillId="0" borderId="51" xfId="0" applyFont="1" applyBorder="1" applyAlignment="1">
      <alignment horizontal="center" vertical="center"/>
    </xf>
    <xf numFmtId="0" fontId="0" fillId="0" borderId="52" xfId="0" applyFont="1" applyBorder="1" applyAlignment="1">
      <alignment horizontal="center" vertical="center"/>
    </xf>
    <xf numFmtId="0" fontId="42" fillId="7" borderId="0" xfId="1" applyFont="1" applyFill="1" applyBorder="1" applyAlignment="1" applyProtection="1">
      <alignment horizontal="center" vertical="center"/>
    </xf>
    <xf numFmtId="0" fontId="0" fillId="19" borderId="53" xfId="0" applyFill="1" applyBorder="1" applyAlignment="1" applyProtection="1">
      <alignment horizontal="center" vertical="center"/>
      <protection locked="0"/>
    </xf>
    <xf numFmtId="0" fontId="0" fillId="19" borderId="54" xfId="0" applyFill="1" applyBorder="1" applyAlignment="1" applyProtection="1">
      <alignment horizontal="center" vertical="center"/>
      <protection locked="0"/>
    </xf>
    <xf numFmtId="0" fontId="0" fillId="19" borderId="55" xfId="0" applyFill="1" applyBorder="1" applyAlignment="1" applyProtection="1">
      <alignment horizontal="center" vertical="center"/>
      <protection locked="0"/>
    </xf>
    <xf numFmtId="0" fontId="3" fillId="26" borderId="91" xfId="0" applyNumberFormat="1" applyFont="1" applyFill="1" applyBorder="1" applyAlignment="1" applyProtection="1">
      <alignment horizontal="center" vertical="center"/>
      <protection locked="0"/>
    </xf>
    <xf numFmtId="0" fontId="3" fillId="26" borderId="95" xfId="0" applyNumberFormat="1" applyFont="1" applyFill="1" applyBorder="1" applyAlignment="1" applyProtection="1">
      <alignment horizontal="center" vertical="center"/>
      <protection locked="0"/>
    </xf>
    <xf numFmtId="0" fontId="3" fillId="26" borderId="92" xfId="0" applyNumberFormat="1" applyFont="1" applyFill="1" applyBorder="1" applyAlignment="1" applyProtection="1">
      <alignment horizontal="center" vertical="center"/>
      <protection locked="0"/>
    </xf>
    <xf numFmtId="0" fontId="3" fillId="26" borderId="93" xfId="0" applyNumberFormat="1" applyFont="1" applyFill="1" applyBorder="1" applyAlignment="1" applyProtection="1">
      <alignment horizontal="center" vertical="center"/>
      <protection locked="0"/>
    </xf>
    <xf numFmtId="0" fontId="3" fillId="26" borderId="96" xfId="0" applyNumberFormat="1" applyFont="1" applyFill="1" applyBorder="1" applyAlignment="1" applyProtection="1">
      <alignment horizontal="center" vertical="center"/>
      <protection locked="0"/>
    </xf>
    <xf numFmtId="0" fontId="3" fillId="26" borderId="94" xfId="0" applyNumberFormat="1" applyFont="1" applyFill="1" applyBorder="1" applyAlignment="1" applyProtection="1">
      <alignment horizontal="center" vertical="center"/>
      <protection locked="0"/>
    </xf>
    <xf numFmtId="0" fontId="71" fillId="0" borderId="97" xfId="0" applyNumberFormat="1" applyFont="1" applyFill="1" applyBorder="1" applyAlignment="1" applyProtection="1">
      <alignment horizontal="center" vertical="center"/>
    </xf>
    <xf numFmtId="0" fontId="71" fillId="0" borderId="101" xfId="0" applyNumberFormat="1" applyFont="1" applyFill="1" applyBorder="1" applyAlignment="1" applyProtection="1">
      <alignment horizontal="center" vertical="center"/>
    </xf>
    <xf numFmtId="0" fontId="71" fillId="0" borderId="98" xfId="0" applyNumberFormat="1" applyFont="1" applyFill="1" applyBorder="1" applyAlignment="1" applyProtection="1">
      <alignment horizontal="center" vertical="center"/>
    </xf>
    <xf numFmtId="0" fontId="71" fillId="0" borderId="99" xfId="0" applyNumberFormat="1" applyFont="1" applyFill="1" applyBorder="1" applyAlignment="1" applyProtection="1">
      <alignment horizontal="center" vertical="center"/>
    </xf>
    <xf numFmtId="0" fontId="71" fillId="0" borderId="102" xfId="0" applyNumberFormat="1" applyFont="1" applyFill="1" applyBorder="1" applyAlignment="1" applyProtection="1">
      <alignment horizontal="center" vertical="center"/>
    </xf>
    <xf numFmtId="0" fontId="71" fillId="0" borderId="100" xfId="0" applyNumberFormat="1" applyFont="1" applyFill="1" applyBorder="1" applyAlignment="1" applyProtection="1">
      <alignment horizontal="center" vertical="center"/>
    </xf>
    <xf numFmtId="0" fontId="71" fillId="0" borderId="97" xfId="0" applyNumberFormat="1" applyFont="1" applyFill="1" applyBorder="1" applyAlignment="1" applyProtection="1">
      <alignment horizontal="center" vertical="center"/>
      <protection locked="0"/>
    </xf>
    <xf numFmtId="0" fontId="71" fillId="0" borderId="101" xfId="0" applyNumberFormat="1" applyFont="1" applyFill="1" applyBorder="1" applyAlignment="1" applyProtection="1">
      <alignment horizontal="center" vertical="center"/>
      <protection locked="0"/>
    </xf>
    <xf numFmtId="0" fontId="71" fillId="0" borderId="98" xfId="0" applyNumberFormat="1" applyFont="1" applyFill="1" applyBorder="1" applyAlignment="1" applyProtection="1">
      <alignment horizontal="center" vertical="center"/>
      <protection locked="0"/>
    </xf>
    <xf numFmtId="0" fontId="71" fillId="0" borderId="99" xfId="0" applyNumberFormat="1" applyFont="1" applyFill="1" applyBorder="1" applyAlignment="1" applyProtection="1">
      <alignment horizontal="center" vertical="center"/>
      <protection locked="0"/>
    </xf>
    <xf numFmtId="0" fontId="71" fillId="0" borderId="102" xfId="0" applyNumberFormat="1" applyFont="1" applyFill="1" applyBorder="1" applyAlignment="1" applyProtection="1">
      <alignment horizontal="center" vertical="center"/>
      <protection locked="0"/>
    </xf>
    <xf numFmtId="0" fontId="71" fillId="0" borderId="100" xfId="0" applyNumberFormat="1" applyFont="1" applyFill="1" applyBorder="1" applyAlignment="1" applyProtection="1">
      <alignment horizontal="center" vertical="center"/>
      <protection locked="0"/>
    </xf>
    <xf numFmtId="0" fontId="3" fillId="25" borderId="91" xfId="0" applyNumberFormat="1" applyFont="1" applyFill="1" applyBorder="1" applyAlignment="1" applyProtection="1">
      <alignment horizontal="center" vertical="center"/>
    </xf>
    <xf numFmtId="0" fontId="3" fillId="25" borderId="95" xfId="0" applyNumberFormat="1" applyFont="1" applyFill="1" applyBorder="1" applyAlignment="1" applyProtection="1">
      <alignment horizontal="center" vertical="center"/>
    </xf>
    <xf numFmtId="0" fontId="3" fillId="25" borderId="92" xfId="0" applyNumberFormat="1" applyFont="1" applyFill="1" applyBorder="1" applyAlignment="1" applyProtection="1">
      <alignment horizontal="center" vertical="center"/>
    </xf>
    <xf numFmtId="0" fontId="3" fillId="25" borderId="93" xfId="0" applyNumberFormat="1" applyFont="1" applyFill="1" applyBorder="1" applyAlignment="1" applyProtection="1">
      <alignment horizontal="center" vertical="center"/>
    </xf>
    <xf numFmtId="0" fontId="3" fillId="25" borderId="96" xfId="0" applyNumberFormat="1" applyFont="1" applyFill="1" applyBorder="1" applyAlignment="1" applyProtection="1">
      <alignment horizontal="center" vertical="center"/>
    </xf>
    <xf numFmtId="0" fontId="3" fillId="25" borderId="94" xfId="0" applyNumberFormat="1" applyFont="1" applyFill="1" applyBorder="1" applyAlignment="1" applyProtection="1">
      <alignment horizontal="center" vertical="center"/>
    </xf>
    <xf numFmtId="0" fontId="39" fillId="0" borderId="0" xfId="0" applyNumberFormat="1" applyFont="1" applyFill="1" applyBorder="1" applyAlignment="1" applyProtection="1">
      <alignment horizontal="center" vertical="center" wrapText="1"/>
    </xf>
    <xf numFmtId="0" fontId="31" fillId="0" borderId="0" xfId="0" applyNumberFormat="1" applyFont="1" applyFill="1" applyBorder="1" applyAlignment="1" applyProtection="1">
      <alignment horizontal="center" vertical="center"/>
    </xf>
    <xf numFmtId="0" fontId="71" fillId="0" borderId="0" xfId="0" applyNumberFormat="1" applyFont="1" applyFill="1" applyBorder="1" applyAlignment="1" applyProtection="1">
      <alignment horizontal="center" vertical="center"/>
      <protection locked="0"/>
    </xf>
    <xf numFmtId="0" fontId="21" fillId="0" borderId="56" xfId="0" applyFont="1" applyBorder="1" applyAlignment="1">
      <alignment horizontal="left" vertical="center"/>
    </xf>
    <xf numFmtId="0" fontId="68" fillId="23" borderId="0" xfId="0" applyFont="1" applyFill="1" applyAlignment="1" applyProtection="1">
      <alignment horizontal="center" vertical="center"/>
      <protection locked="0"/>
    </xf>
    <xf numFmtId="0" fontId="35" fillId="3" borderId="43" xfId="0" applyFont="1" applyFill="1" applyBorder="1" applyAlignment="1">
      <alignment horizontal="center" vertical="center" wrapText="1"/>
    </xf>
    <xf numFmtId="0" fontId="45" fillId="8" borderId="43" xfId="0" applyFont="1" applyFill="1" applyBorder="1" applyAlignment="1">
      <alignment horizontal="center" vertical="center"/>
    </xf>
    <xf numFmtId="0" fontId="12" fillId="8" borderId="57" xfId="0" applyFont="1" applyFill="1" applyBorder="1" applyAlignment="1">
      <alignment horizontal="center" vertical="center" wrapText="1"/>
    </xf>
    <xf numFmtId="0" fontId="13" fillId="0" borderId="58" xfId="0" applyFont="1" applyBorder="1" applyAlignment="1">
      <alignment horizontal="left" vertical="center" wrapText="1"/>
    </xf>
    <xf numFmtId="0" fontId="68" fillId="23" borderId="2" xfId="0" applyFont="1" applyFill="1" applyBorder="1" applyAlignment="1" applyProtection="1">
      <alignment horizontal="center" vertical="center"/>
      <protection locked="0"/>
    </xf>
    <xf numFmtId="0" fontId="68" fillId="23" borderId="12" xfId="0" applyFont="1" applyFill="1" applyBorder="1" applyAlignment="1" applyProtection="1">
      <alignment horizontal="center" vertical="center"/>
      <protection locked="0"/>
    </xf>
    <xf numFmtId="0" fontId="43" fillId="6" borderId="0" xfId="0" applyFont="1" applyFill="1" applyBorder="1" applyAlignment="1">
      <alignment horizontal="center" vertical="center"/>
    </xf>
    <xf numFmtId="0" fontId="13" fillId="0" borderId="12" xfId="0" applyFont="1" applyBorder="1" applyAlignment="1">
      <alignment horizontal="left" vertical="center" wrapText="1"/>
    </xf>
    <xf numFmtId="0" fontId="68" fillId="23" borderId="0" xfId="0" applyFont="1" applyFill="1" applyBorder="1" applyAlignment="1" applyProtection="1">
      <alignment horizontal="center" vertical="center"/>
      <protection locked="0"/>
    </xf>
    <xf numFmtId="0" fontId="47" fillId="0" borderId="0" xfId="0" applyFont="1" applyBorder="1" applyAlignment="1">
      <alignment horizontal="left"/>
    </xf>
    <xf numFmtId="0" fontId="31" fillId="0" borderId="59" xfId="0" applyFont="1" applyBorder="1" applyAlignment="1">
      <alignment horizontal="left" vertical="center"/>
    </xf>
    <xf numFmtId="0" fontId="0" fillId="5" borderId="43" xfId="0" applyFill="1" applyBorder="1" applyAlignment="1" applyProtection="1">
      <alignment horizontal="left" vertical="top" wrapText="1"/>
      <protection locked="0"/>
    </xf>
    <xf numFmtId="0" fontId="21" fillId="0" borderId="60" xfId="0" applyFont="1" applyBorder="1" applyAlignment="1">
      <alignment horizontal="left" vertical="center"/>
    </xf>
    <xf numFmtId="0" fontId="31" fillId="0" borderId="0" xfId="0" applyFont="1" applyBorder="1" applyAlignment="1">
      <alignment horizontal="left" vertical="center" wrapText="1"/>
    </xf>
    <xf numFmtId="0" fontId="0" fillId="5" borderId="43" xfId="0" applyFill="1" applyBorder="1" applyAlignment="1" applyProtection="1">
      <alignment horizontal="center" vertical="top" wrapText="1"/>
      <protection locked="0"/>
    </xf>
    <xf numFmtId="0" fontId="21" fillId="0" borderId="61" xfId="0" applyFont="1" applyBorder="1" applyAlignment="1">
      <alignment horizontal="left" vertical="center"/>
    </xf>
    <xf numFmtId="0" fontId="31" fillId="5" borderId="43" xfId="0" applyFont="1" applyFill="1" applyBorder="1" applyAlignment="1">
      <alignment horizontal="center" vertical="center"/>
    </xf>
    <xf numFmtId="0" fontId="14" fillId="3" borderId="0" xfId="0" applyFont="1" applyFill="1" applyBorder="1" applyAlignment="1" applyProtection="1">
      <alignment horizontal="center" vertical="center"/>
      <protection locked="0"/>
    </xf>
    <xf numFmtId="0" fontId="43" fillId="10" borderId="0" xfId="0" applyFont="1" applyFill="1" applyBorder="1" applyAlignment="1">
      <alignment horizontal="center" vertical="center"/>
    </xf>
    <xf numFmtId="0" fontId="31" fillId="5" borderId="43" xfId="0" applyFont="1" applyFill="1" applyBorder="1" applyAlignment="1">
      <alignment horizontal="left" vertical="center"/>
    </xf>
    <xf numFmtId="3" fontId="10" fillId="0" borderId="43" xfId="0" applyNumberFormat="1" applyFont="1" applyBorder="1" applyAlignment="1" applyProtection="1">
      <alignment horizontal="center" vertical="center"/>
      <protection locked="0"/>
    </xf>
    <xf numFmtId="0" fontId="48" fillId="3" borderId="26" xfId="0" applyFont="1" applyFill="1" applyBorder="1" applyAlignment="1" applyProtection="1">
      <alignment horizontal="center" vertical="center"/>
      <protection locked="0"/>
    </xf>
    <xf numFmtId="3" fontId="43" fillId="10" borderId="0" xfId="0" applyNumberFormat="1" applyFont="1" applyFill="1" applyBorder="1" applyAlignment="1">
      <alignment horizontal="center" vertical="center"/>
    </xf>
    <xf numFmtId="0" fontId="31" fillId="5" borderId="43" xfId="0" applyFont="1" applyFill="1" applyBorder="1" applyAlignment="1">
      <alignment horizontal="center" vertical="center" wrapText="1"/>
    </xf>
    <xf numFmtId="0" fontId="0" fillId="0" borderId="62" xfId="0" applyBorder="1" applyAlignment="1">
      <alignment horizontal="right" vertical="center"/>
    </xf>
    <xf numFmtId="0" fontId="49" fillId="0" borderId="46" xfId="0" applyFont="1" applyBorder="1" applyAlignment="1" applyProtection="1">
      <alignment horizontal="left" vertical="center" shrinkToFit="1"/>
      <protection locked="0"/>
    </xf>
    <xf numFmtId="0" fontId="0" fillId="0" borderId="43" xfId="0" applyFont="1" applyBorder="1" applyAlignment="1">
      <alignment horizontal="center" vertical="center" wrapText="1"/>
    </xf>
    <xf numFmtId="0" fontId="0" fillId="0" borderId="0" xfId="0" applyBorder="1" applyAlignment="1">
      <alignment horizontal="right" vertical="center"/>
    </xf>
    <xf numFmtId="0" fontId="49" fillId="0" borderId="46" xfId="0" applyFont="1" applyBorder="1" applyAlignment="1" applyProtection="1">
      <alignment horizontal="center" vertical="center" shrinkToFit="1"/>
      <protection locked="0"/>
    </xf>
    <xf numFmtId="0" fontId="5" fillId="9" borderId="64" xfId="0" applyFont="1" applyFill="1" applyBorder="1" applyAlignment="1">
      <alignment horizontal="center" wrapText="1"/>
    </xf>
    <xf numFmtId="0" fontId="50" fillId="4" borderId="64" xfId="0" applyFont="1" applyFill="1" applyBorder="1" applyAlignment="1">
      <alignment horizontal="center" vertical="center" wrapText="1"/>
    </xf>
    <xf numFmtId="0" fontId="3" fillId="0" borderId="26" xfId="0" applyFont="1" applyBorder="1" applyAlignment="1">
      <alignment horizontal="center" vertical="center" wrapText="1"/>
    </xf>
    <xf numFmtId="0" fontId="21" fillId="0" borderId="63" xfId="0" applyFont="1" applyBorder="1" applyAlignment="1">
      <alignment horizontal="left" vertical="center"/>
    </xf>
    <xf numFmtId="0" fontId="3" fillId="19" borderId="64" xfId="0" applyFont="1" applyFill="1" applyBorder="1" applyAlignment="1">
      <alignment horizontal="center" vertical="center"/>
    </xf>
    <xf numFmtId="0" fontId="38" fillId="9" borderId="63" xfId="0" applyFont="1" applyFill="1" applyBorder="1" applyAlignment="1">
      <alignment horizontal="center" vertical="center"/>
    </xf>
    <xf numFmtId="0" fontId="51" fillId="4" borderId="63" xfId="0" applyFont="1" applyFill="1" applyBorder="1" applyAlignment="1">
      <alignment horizontal="center" vertical="center"/>
    </xf>
    <xf numFmtId="167" fontId="31" fillId="0" borderId="65" xfId="7" applyFont="1" applyBorder="1" applyAlignment="1" applyProtection="1">
      <alignment horizontal="center" vertical="center"/>
    </xf>
    <xf numFmtId="0" fontId="38" fillId="9" borderId="68" xfId="0" applyFont="1" applyFill="1" applyBorder="1" applyAlignment="1" applyProtection="1">
      <alignment horizontal="center" vertical="center"/>
      <protection locked="0"/>
    </xf>
    <xf numFmtId="0" fontId="38" fillId="9" borderId="69" xfId="0" applyFont="1" applyFill="1" applyBorder="1" applyAlignment="1" applyProtection="1">
      <alignment horizontal="center" vertical="center"/>
      <protection locked="0"/>
    </xf>
    <xf numFmtId="0" fontId="38" fillId="9" borderId="66" xfId="0" applyFont="1" applyFill="1" applyBorder="1" applyAlignment="1" applyProtection="1">
      <alignment horizontal="center" vertical="center"/>
      <protection locked="0"/>
    </xf>
    <xf numFmtId="0" fontId="38" fillId="9" borderId="67" xfId="0" applyFont="1" applyFill="1" applyBorder="1" applyAlignment="1" applyProtection="1">
      <alignment horizontal="center" vertical="center"/>
      <protection locked="0"/>
    </xf>
    <xf numFmtId="0" fontId="38" fillId="9" borderId="71" xfId="0" applyFont="1" applyFill="1" applyBorder="1" applyAlignment="1" applyProtection="1">
      <alignment horizontal="center" vertical="center"/>
      <protection locked="0"/>
    </xf>
    <xf numFmtId="0" fontId="34" fillId="0" borderId="44" xfId="0" applyFont="1" applyBorder="1" applyAlignment="1">
      <alignment horizontal="center" vertical="center"/>
    </xf>
    <xf numFmtId="3" fontId="38" fillId="9" borderId="63" xfId="0" applyNumberFormat="1" applyFont="1" applyFill="1" applyBorder="1" applyAlignment="1">
      <alignment horizontal="center" vertical="center"/>
    </xf>
    <xf numFmtId="167" fontId="31" fillId="0" borderId="65" xfId="7" applyFont="1" applyBorder="1" applyAlignment="1" applyProtection="1">
      <alignment horizontal="center" vertical="center" shrinkToFit="1"/>
    </xf>
    <xf numFmtId="0" fontId="38" fillId="9" borderId="70" xfId="0" applyFont="1" applyFill="1" applyBorder="1" applyAlignment="1" applyProtection="1">
      <alignment horizontal="center" vertical="center"/>
      <protection locked="0"/>
    </xf>
    <xf numFmtId="0" fontId="38" fillId="9" borderId="72" xfId="0" applyFont="1" applyFill="1" applyBorder="1" applyAlignment="1" applyProtection="1">
      <alignment horizontal="center" vertical="center"/>
      <protection locked="0"/>
    </xf>
    <xf numFmtId="0" fontId="5" fillId="19" borderId="64" xfId="0" applyFont="1" applyFill="1" applyBorder="1" applyAlignment="1">
      <alignment horizontal="center" vertical="center"/>
    </xf>
    <xf numFmtId="0" fontId="6" fillId="9" borderId="64" xfId="0" applyFont="1" applyFill="1" applyBorder="1" applyAlignment="1" applyProtection="1">
      <alignment horizontal="center" vertical="center"/>
      <protection locked="0"/>
    </xf>
    <xf numFmtId="0" fontId="43" fillId="6" borderId="0" xfId="0" applyFont="1" applyFill="1" applyBorder="1" applyAlignment="1">
      <alignment horizontal="center"/>
    </xf>
    <xf numFmtId="0" fontId="0" fillId="0" borderId="0" xfId="0" applyFont="1" applyBorder="1" applyAlignment="1">
      <alignment horizontal="left" vertical="center"/>
    </xf>
    <xf numFmtId="168" fontId="0" fillId="0" borderId="26" xfId="0" applyNumberFormat="1" applyBorder="1" applyAlignment="1" applyProtection="1">
      <alignment horizontal="center" vertical="center"/>
      <protection locked="0"/>
    </xf>
    <xf numFmtId="0" fontId="0" fillId="0" borderId="30" xfId="0" applyBorder="1" applyAlignment="1">
      <alignment horizontal="center"/>
    </xf>
    <xf numFmtId="0" fontId="0" fillId="0" borderId="74" xfId="0" applyFont="1" applyBorder="1" applyAlignment="1">
      <alignment horizontal="left" vertical="center"/>
    </xf>
    <xf numFmtId="0" fontId="14" fillId="3" borderId="75" xfId="0" applyFont="1" applyFill="1" applyBorder="1" applyAlignment="1" applyProtection="1">
      <alignment horizontal="center" vertical="center"/>
      <protection locked="0"/>
    </xf>
    <xf numFmtId="0" fontId="21" fillId="0" borderId="73" xfId="0" applyFont="1" applyBorder="1" applyAlignment="1">
      <alignment horizontal="left" vertical="center"/>
    </xf>
    <xf numFmtId="0" fontId="55" fillId="3" borderId="0" xfId="0" applyFont="1" applyFill="1" applyBorder="1" applyAlignment="1">
      <alignment horizontal="center" vertical="center"/>
    </xf>
    <xf numFmtId="0" fontId="0" fillId="0" borderId="76" xfId="0" applyBorder="1" applyAlignment="1">
      <alignment horizontal="left" vertical="center"/>
    </xf>
    <xf numFmtId="0" fontId="0" fillId="0" borderId="74" xfId="0" applyFont="1" applyBorder="1" applyAlignment="1">
      <alignment horizontal="center" vertical="center"/>
    </xf>
    <xf numFmtId="0" fontId="14" fillId="0" borderId="0" xfId="0" applyFont="1" applyBorder="1" applyAlignment="1" applyProtection="1">
      <alignment horizontal="center" vertical="center"/>
      <protection locked="0"/>
    </xf>
    <xf numFmtId="0" fontId="39" fillId="18" borderId="26" xfId="0" applyFont="1" applyFill="1" applyBorder="1" applyAlignment="1">
      <alignment horizontal="center" vertical="center" wrapText="1"/>
    </xf>
    <xf numFmtId="166" fontId="31" fillId="18" borderId="26" xfId="0" applyNumberFormat="1" applyFont="1" applyFill="1" applyBorder="1" applyAlignment="1">
      <alignment horizontal="center" vertical="center"/>
    </xf>
    <xf numFmtId="0" fontId="60" fillId="0" borderId="0" xfId="0" applyFont="1" applyBorder="1" applyAlignment="1">
      <alignment horizontal="center" vertical="center"/>
    </xf>
    <xf numFmtId="170" fontId="38" fillId="18" borderId="0" xfId="0" applyNumberFormat="1" applyFont="1" applyFill="1" applyBorder="1" applyAlignment="1">
      <alignment horizontal="center" vertical="center" shrinkToFit="1"/>
    </xf>
    <xf numFmtId="0" fontId="8" fillId="0" borderId="0" xfId="0" applyFont="1" applyBorder="1" applyAlignment="1">
      <alignment horizontal="left" vertical="center"/>
    </xf>
    <xf numFmtId="0" fontId="73" fillId="0" borderId="0" xfId="0" applyFont="1" applyBorder="1" applyAlignment="1">
      <alignment horizontal="left" vertical="center"/>
    </xf>
    <xf numFmtId="0" fontId="58" fillId="0" borderId="0" xfId="0" applyFont="1" applyBorder="1" applyAlignment="1">
      <alignment horizontal="left" vertical="center"/>
    </xf>
    <xf numFmtId="0" fontId="59" fillId="7" borderId="17" xfId="0" applyFont="1" applyFill="1" applyBorder="1" applyAlignment="1">
      <alignment horizontal="center" vertical="center" wrapText="1"/>
    </xf>
    <xf numFmtId="0" fontId="59" fillId="7" borderId="18" xfId="0" applyFont="1" applyFill="1" applyBorder="1" applyAlignment="1">
      <alignment horizontal="center" vertical="center" wrapText="1"/>
    </xf>
    <xf numFmtId="0" fontId="59" fillId="7" borderId="19" xfId="0" applyFont="1" applyFill="1" applyBorder="1" applyAlignment="1">
      <alignment horizontal="center" vertical="center" wrapText="1"/>
    </xf>
    <xf numFmtId="0" fontId="59" fillId="7" borderId="22" xfId="0" applyFont="1" applyFill="1" applyBorder="1" applyAlignment="1">
      <alignment horizontal="center" vertical="center" wrapText="1"/>
    </xf>
    <xf numFmtId="0" fontId="59" fillId="7" borderId="23" xfId="0" applyFont="1" applyFill="1" applyBorder="1" applyAlignment="1">
      <alignment horizontal="center" vertical="center" wrapText="1"/>
    </xf>
    <xf numFmtId="0" fontId="59" fillId="7" borderId="24" xfId="0" applyFont="1" applyFill="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4" xfId="0" applyFont="1" applyBorder="1" applyAlignment="1">
      <alignment horizontal="center" vertical="center" wrapText="1"/>
    </xf>
    <xf numFmtId="166" fontId="31" fillId="0" borderId="26" xfId="0" applyNumberFormat="1" applyFont="1" applyBorder="1" applyAlignment="1">
      <alignment horizontal="center" vertical="center"/>
    </xf>
    <xf numFmtId="167" fontId="31" fillId="0" borderId="26" xfId="7" applyFont="1" applyBorder="1" applyAlignment="1" applyProtection="1">
      <alignment horizontal="center" vertical="center"/>
    </xf>
    <xf numFmtId="0" fontId="60" fillId="18" borderId="26" xfId="0" applyFont="1" applyFill="1" applyBorder="1" applyAlignment="1">
      <alignment horizontal="center" vertical="center"/>
    </xf>
    <xf numFmtId="166" fontId="60" fillId="18" borderId="26" xfId="0" applyNumberFormat="1" applyFont="1" applyFill="1" applyBorder="1" applyAlignment="1">
      <alignment horizontal="center" vertical="center"/>
    </xf>
    <xf numFmtId="167" fontId="31" fillId="18" borderId="26" xfId="7" applyFont="1" applyFill="1" applyBorder="1" applyAlignment="1" applyProtection="1">
      <alignment horizontal="center" vertical="center"/>
    </xf>
    <xf numFmtId="166" fontId="60" fillId="0" borderId="0" xfId="0" applyNumberFormat="1" applyFont="1" applyBorder="1" applyAlignment="1">
      <alignment horizontal="center" vertical="center"/>
    </xf>
    <xf numFmtId="167" fontId="31" fillId="0" borderId="0" xfId="7" applyFont="1" applyBorder="1" applyAlignment="1" applyProtection="1">
      <alignment horizontal="center" vertical="center"/>
    </xf>
    <xf numFmtId="0" fontId="61" fillId="18" borderId="43" xfId="0" applyFont="1" applyFill="1" applyBorder="1" applyAlignment="1">
      <alignment horizontal="center" vertical="center"/>
    </xf>
    <xf numFmtId="0" fontId="0" fillId="7" borderId="26" xfId="0" applyFont="1" applyFill="1" applyBorder="1" applyAlignment="1">
      <alignment horizontal="center" vertical="center"/>
    </xf>
    <xf numFmtId="0" fontId="11" fillId="7" borderId="38" xfId="0" applyFont="1" applyFill="1" applyBorder="1" applyAlignment="1">
      <alignment horizontal="center" vertical="center"/>
    </xf>
    <xf numFmtId="0" fontId="11" fillId="7" borderId="77" xfId="0" applyFont="1" applyFill="1" applyBorder="1" applyAlignment="1">
      <alignment horizontal="center" vertical="center"/>
    </xf>
    <xf numFmtId="167" fontId="10" fillId="21" borderId="49" xfId="7" applyFont="1" applyFill="1" applyBorder="1" applyAlignment="1" applyProtection="1">
      <alignment horizontal="center" vertical="center"/>
    </xf>
    <xf numFmtId="0" fontId="20" fillId="21" borderId="46" xfId="0" applyFont="1" applyFill="1" applyBorder="1" applyAlignment="1" applyProtection="1">
      <alignment horizontal="left" vertical="center"/>
      <protection locked="0"/>
    </xf>
    <xf numFmtId="166" fontId="20" fillId="21" borderId="46" xfId="3" applyFont="1" applyFill="1" applyBorder="1" applyAlignment="1" applyProtection="1">
      <alignment horizontal="center" vertical="center"/>
      <protection locked="0"/>
    </xf>
    <xf numFmtId="0" fontId="20" fillId="21" borderId="79" xfId="0" applyFont="1" applyFill="1" applyBorder="1" applyAlignment="1">
      <alignment horizontal="left" vertical="center"/>
    </xf>
    <xf numFmtId="166" fontId="20" fillId="21" borderId="45" xfId="3" applyFont="1" applyFill="1" applyBorder="1" applyAlignment="1" applyProtection="1">
      <alignment horizontal="center" vertical="center"/>
      <protection locked="0"/>
    </xf>
    <xf numFmtId="167" fontId="20" fillId="21" borderId="80" xfId="7" applyFont="1" applyFill="1" applyBorder="1" applyAlignment="1" applyProtection="1">
      <alignment horizontal="center" vertical="center"/>
    </xf>
    <xf numFmtId="0" fontId="20" fillId="0" borderId="46" xfId="0" applyFont="1" applyBorder="1" applyAlignment="1" applyProtection="1">
      <alignment horizontal="left" vertical="center"/>
      <protection locked="0"/>
    </xf>
    <xf numFmtId="166" fontId="20" fillId="0" borderId="46" xfId="3" applyFont="1" applyBorder="1" applyAlignment="1" applyProtection="1">
      <alignment horizontal="center" vertical="center"/>
      <protection locked="0"/>
    </xf>
    <xf numFmtId="0" fontId="10" fillId="21" borderId="48" xfId="0" applyFont="1" applyFill="1" applyBorder="1" applyAlignment="1">
      <alignment horizontal="left" vertical="center"/>
    </xf>
    <xf numFmtId="166" fontId="21" fillId="21" borderId="78" xfId="3" applyFont="1" applyFill="1" applyBorder="1" applyAlignment="1" applyProtection="1">
      <alignment horizontal="center" vertical="center"/>
      <protection locked="0"/>
    </xf>
    <xf numFmtId="167" fontId="20" fillId="0" borderId="81" xfId="7" applyFont="1" applyBorder="1" applyAlignment="1" applyProtection="1">
      <alignment horizontal="center" vertical="center"/>
    </xf>
    <xf numFmtId="167" fontId="20" fillId="21" borderId="81" xfId="7" applyFont="1" applyFill="1" applyBorder="1" applyAlignment="1" applyProtection="1">
      <alignment horizontal="center" vertical="center"/>
    </xf>
    <xf numFmtId="0" fontId="20" fillId="0" borderId="79" xfId="0" applyFont="1" applyBorder="1" applyAlignment="1">
      <alignment horizontal="left" vertical="center"/>
    </xf>
    <xf numFmtId="0" fontId="42" fillId="7" borderId="0" xfId="1" applyFont="1" applyFill="1" applyBorder="1" applyAlignment="1" applyProtection="1">
      <alignment horizontal="center" vertical="center" wrapText="1"/>
    </xf>
    <xf numFmtId="166" fontId="20" fillId="21" borderId="78" xfId="3" applyFont="1" applyFill="1" applyBorder="1" applyAlignment="1" applyProtection="1">
      <alignment horizontal="center" vertical="center"/>
      <protection locked="0"/>
    </xf>
    <xf numFmtId="167" fontId="21" fillId="21" borderId="49" xfId="7" applyFont="1" applyFill="1" applyBorder="1" applyAlignment="1" applyProtection="1">
      <alignment horizontal="center" vertical="center"/>
    </xf>
    <xf numFmtId="0" fontId="10" fillId="21" borderId="46" xfId="0" applyFont="1" applyFill="1" applyBorder="1" applyAlignment="1">
      <alignment horizontal="right" vertical="center"/>
    </xf>
    <xf numFmtId="166" fontId="10" fillId="21" borderId="46" xfId="3" applyFont="1" applyFill="1" applyBorder="1" applyAlignment="1" applyProtection="1">
      <alignment horizontal="center" vertical="center" shrinkToFit="1"/>
    </xf>
    <xf numFmtId="0" fontId="10" fillId="21" borderId="82" xfId="0" applyFont="1" applyFill="1" applyBorder="1" applyAlignment="1">
      <alignment horizontal="right" vertical="center"/>
    </xf>
    <xf numFmtId="166" fontId="21" fillId="21" borderId="83" xfId="3" applyFont="1" applyFill="1" applyBorder="1" applyAlignment="1" applyProtection="1">
      <alignment horizontal="center" vertical="center"/>
    </xf>
    <xf numFmtId="167" fontId="21" fillId="21" borderId="84" xfId="7" applyFont="1" applyFill="1" applyBorder="1" applyAlignment="1" applyProtection="1">
      <alignment horizontal="center" vertical="center"/>
    </xf>
    <xf numFmtId="0" fontId="10" fillId="0" borderId="48" xfId="0" applyFont="1" applyBorder="1" applyAlignment="1">
      <alignment horizontal="left" vertical="center"/>
    </xf>
    <xf numFmtId="166" fontId="20" fillId="0" borderId="78" xfId="3" applyFont="1" applyBorder="1" applyAlignment="1" applyProtection="1">
      <alignment horizontal="center" vertical="center"/>
      <protection locked="0"/>
    </xf>
    <xf numFmtId="167" fontId="10" fillId="0" borderId="49" xfId="7" applyFont="1" applyBorder="1" applyAlignment="1" applyProtection="1">
      <alignment horizontal="center" vertical="center"/>
    </xf>
    <xf numFmtId="0" fontId="63" fillId="8" borderId="20" xfId="0" applyFont="1" applyFill="1" applyBorder="1" applyAlignment="1">
      <alignment horizontal="center" vertical="center"/>
    </xf>
    <xf numFmtId="0" fontId="62" fillId="0" borderId="0" xfId="0" applyFont="1" applyBorder="1" applyAlignment="1">
      <alignment horizontal="center" vertical="center"/>
    </xf>
    <xf numFmtId="0" fontId="31" fillId="12" borderId="26" xfId="0" applyFont="1" applyFill="1" applyBorder="1" applyAlignment="1">
      <alignment horizontal="center" vertical="center"/>
    </xf>
    <xf numFmtId="168" fontId="0" fillId="12" borderId="26" xfId="0" applyNumberFormat="1" applyFill="1" applyBorder="1" applyAlignment="1">
      <alignment horizontal="center" vertical="center"/>
    </xf>
    <xf numFmtId="0" fontId="43" fillId="6" borderId="0" xfId="0" applyFont="1" applyFill="1" applyBorder="1" applyAlignment="1">
      <alignment horizontal="center" vertical="center" shrinkToFit="1"/>
    </xf>
    <xf numFmtId="0" fontId="61" fillId="0" borderId="0" xfId="0" applyFont="1" applyBorder="1" applyAlignment="1">
      <alignment horizontal="left" vertical="center"/>
    </xf>
    <xf numFmtId="0" fontId="0" fillId="12" borderId="26" xfId="0" applyFill="1" applyBorder="1" applyAlignment="1">
      <alignment horizontal="center" vertical="center" shrinkToFit="1"/>
    </xf>
    <xf numFmtId="0" fontId="49" fillId="12" borderId="26" xfId="0" applyFont="1" applyFill="1" applyBorder="1" applyAlignment="1">
      <alignment horizontal="center" vertical="center" wrapText="1" shrinkToFit="1"/>
    </xf>
    <xf numFmtId="0" fontId="0" fillId="12" borderId="26" xfId="0" applyFill="1" applyBorder="1" applyAlignment="1">
      <alignment horizontal="center" vertical="center"/>
    </xf>
    <xf numFmtId="0" fontId="0" fillId="12" borderId="30" xfId="0" applyFill="1" applyBorder="1" applyAlignment="1">
      <alignment horizontal="center" vertical="center"/>
    </xf>
    <xf numFmtId="0" fontId="0" fillId="12" borderId="75" xfId="0" applyFont="1" applyFill="1" applyBorder="1" applyAlignment="1">
      <alignment horizontal="center" vertical="center"/>
    </xf>
    <xf numFmtId="0" fontId="61" fillId="0" borderId="30" xfId="0" applyFont="1" applyBorder="1" applyAlignment="1">
      <alignment horizontal="center" vertical="center"/>
    </xf>
    <xf numFmtId="0" fontId="0" fillId="0" borderId="74" xfId="0" applyFont="1" applyBorder="1" applyAlignment="1">
      <alignment horizontal="left" vertical="center" wrapText="1"/>
    </xf>
    <xf numFmtId="0" fontId="31" fillId="9" borderId="75" xfId="0" applyFont="1" applyFill="1" applyBorder="1" applyAlignment="1" applyProtection="1">
      <alignment horizontal="center" vertical="center"/>
      <protection locked="0"/>
    </xf>
    <xf numFmtId="0" fontId="63" fillId="0" borderId="26" xfId="0" applyFont="1" applyBorder="1" applyAlignment="1">
      <alignment horizontal="center" vertical="center" wrapText="1"/>
    </xf>
    <xf numFmtId="0" fontId="64" fillId="0" borderId="86" xfId="0" applyFont="1" applyBorder="1" applyAlignment="1">
      <alignment horizontal="right" vertical="center"/>
    </xf>
    <xf numFmtId="0" fontId="64" fillId="0" borderId="86" xfId="0" applyFont="1" applyBorder="1" applyAlignment="1">
      <alignment horizontal="left" vertical="center"/>
    </xf>
    <xf numFmtId="0" fontId="64" fillId="0" borderId="86" xfId="0" applyFont="1" applyBorder="1" applyAlignment="1">
      <alignment vertical="center"/>
    </xf>
    <xf numFmtId="0" fontId="31" fillId="5" borderId="46" xfId="0" applyFont="1" applyFill="1" applyBorder="1" applyAlignment="1">
      <alignment horizontal="center" vertical="center" wrapText="1"/>
    </xf>
    <xf numFmtId="0" fontId="49" fillId="5" borderId="46" xfId="0" applyFont="1" applyFill="1" applyBorder="1" applyAlignment="1">
      <alignment horizontal="left" vertical="center"/>
    </xf>
    <xf numFmtId="0" fontId="14" fillId="3" borderId="46" xfId="0" applyFont="1" applyFill="1" applyBorder="1" applyAlignment="1" applyProtection="1">
      <alignment horizontal="center" vertical="center"/>
      <protection locked="0"/>
    </xf>
    <xf numFmtId="0" fontId="49" fillId="5" borderId="87" xfId="0" applyFont="1" applyFill="1" applyBorder="1" applyAlignment="1">
      <alignment horizontal="left" vertical="center"/>
    </xf>
    <xf numFmtId="0" fontId="61" fillId="0" borderId="0" xfId="0" applyFont="1" applyBorder="1" applyAlignment="1">
      <alignment horizontal="center" vertical="center"/>
    </xf>
    <xf numFmtId="0" fontId="64" fillId="0" borderId="85" xfId="0" applyFont="1" applyBorder="1" applyAlignment="1">
      <alignment horizontal="center" vertical="center"/>
    </xf>
    <xf numFmtId="0" fontId="49" fillId="0" borderId="43" xfId="0" applyFont="1" applyBorder="1" applyAlignment="1" applyProtection="1">
      <alignment horizontal="center" vertical="center"/>
      <protection locked="0"/>
    </xf>
    <xf numFmtId="171" fontId="65" fillId="0" borderId="46" xfId="2" applyNumberFormat="1" applyFont="1" applyBorder="1" applyAlignment="1" applyProtection="1">
      <alignment horizontal="center" vertical="center"/>
    </xf>
    <xf numFmtId="0" fontId="49" fillId="5" borderId="87" xfId="0" applyFont="1" applyFill="1" applyBorder="1" applyAlignment="1">
      <alignment horizontal="center" vertical="center"/>
    </xf>
    <xf numFmtId="0" fontId="49" fillId="5" borderId="88" xfId="0" applyFont="1" applyFill="1" applyBorder="1" applyAlignment="1">
      <alignment horizontal="center" vertical="center"/>
    </xf>
    <xf numFmtId="0" fontId="49" fillId="5" borderId="89" xfId="0" applyFont="1" applyFill="1" applyBorder="1" applyAlignment="1">
      <alignment horizontal="center" vertical="center"/>
    </xf>
    <xf numFmtId="0" fontId="49" fillId="5" borderId="88" xfId="0" applyFont="1" applyFill="1" applyBorder="1" applyAlignment="1">
      <alignment horizontal="center" vertical="center" wrapText="1"/>
    </xf>
    <xf numFmtId="0" fontId="65" fillId="5" borderId="46" xfId="0" applyFont="1" applyFill="1" applyBorder="1" applyAlignment="1">
      <alignment horizontal="center" vertical="center"/>
    </xf>
    <xf numFmtId="170" fontId="65" fillId="0" borderId="46" xfId="3" applyNumberFormat="1" applyFont="1" applyBorder="1" applyAlignment="1" applyProtection="1">
      <alignment horizontal="center" vertical="center"/>
    </xf>
    <xf numFmtId="171" fontId="65" fillId="0" borderId="46" xfId="0" applyNumberFormat="1" applyFont="1" applyBorder="1" applyAlignment="1">
      <alignment horizontal="center" vertical="center"/>
    </xf>
    <xf numFmtId="0" fontId="66" fillId="6" borderId="0" xfId="1" applyFont="1" applyFill="1" applyBorder="1" applyAlignment="1" applyProtection="1">
      <alignment horizontal="center" vertical="center"/>
    </xf>
    <xf numFmtId="171" fontId="41" fillId="0" borderId="0" xfId="0" applyNumberFormat="1" applyFont="1" applyBorder="1" applyAlignment="1">
      <alignment horizontal="center"/>
    </xf>
    <xf numFmtId="0" fontId="41" fillId="0" borderId="0" xfId="0" applyFont="1" applyBorder="1" applyAlignment="1">
      <alignment horizontal="center"/>
    </xf>
    <xf numFmtId="0" fontId="52" fillId="5" borderId="85" xfId="0" applyFont="1" applyFill="1" applyBorder="1" applyAlignment="1">
      <alignment horizontal="center" vertical="center"/>
    </xf>
    <xf numFmtId="0" fontId="52" fillId="5" borderId="43" xfId="0" applyFont="1" applyFill="1" applyBorder="1" applyAlignment="1">
      <alignment horizontal="center" vertical="center"/>
    </xf>
    <xf numFmtId="0" fontId="49" fillId="0" borderId="43" xfId="0" applyFont="1" applyBorder="1" applyAlignment="1" applyProtection="1">
      <alignment horizontal="left" vertical="top" wrapText="1"/>
      <protection locked="0"/>
    </xf>
    <xf numFmtId="171" fontId="52" fillId="5" borderId="86" xfId="0" applyNumberFormat="1" applyFont="1" applyFill="1" applyBorder="1" applyAlignment="1">
      <alignment horizontal="right" vertical="center"/>
    </xf>
    <xf numFmtId="0" fontId="52" fillId="5" borderId="86" xfId="0" applyFont="1" applyFill="1" applyBorder="1" applyAlignment="1">
      <alignment horizontal="left" vertical="center"/>
    </xf>
    <xf numFmtId="0" fontId="52" fillId="5" borderId="12" xfId="0" applyFont="1" applyFill="1" applyBorder="1" applyAlignment="1">
      <alignment horizontal="center" vertical="center"/>
    </xf>
    <xf numFmtId="0" fontId="49" fillId="0" borderId="0" xfId="0" applyFont="1" applyBorder="1" applyAlignment="1">
      <alignment horizontal="left" vertical="center"/>
    </xf>
    <xf numFmtId="0" fontId="49" fillId="0" borderId="0" xfId="0" applyFont="1" applyBorder="1" applyAlignment="1" applyProtection="1">
      <alignment horizontal="center" vertical="center" wrapText="1"/>
      <protection locked="0"/>
    </xf>
    <xf numFmtId="166" fontId="49" fillId="0" borderId="0" xfId="0" applyNumberFormat="1" applyFont="1" applyBorder="1" applyAlignment="1">
      <alignment horizontal="left" vertical="center"/>
    </xf>
    <xf numFmtId="0" fontId="67" fillId="0" borderId="0" xfId="0" applyFont="1" applyBorder="1" applyAlignment="1">
      <alignment horizontal="left" vertical="center"/>
    </xf>
    <xf numFmtId="166" fontId="67" fillId="0" borderId="0" xfId="0" applyNumberFormat="1" applyFont="1" applyBorder="1" applyAlignment="1" applyProtection="1">
      <alignment horizontal="left" vertical="center"/>
      <protection locked="0"/>
    </xf>
    <xf numFmtId="0" fontId="67" fillId="0" borderId="62" xfId="0" applyFont="1" applyBorder="1" applyAlignment="1">
      <alignment horizontal="center" vertical="center" wrapText="1" shrinkToFit="1"/>
    </xf>
    <xf numFmtId="0" fontId="67" fillId="0" borderId="89" xfId="0" applyFont="1" applyBorder="1" applyAlignment="1" applyProtection="1">
      <alignment horizontal="center" vertical="center" wrapText="1" shrinkToFit="1"/>
      <protection locked="0"/>
    </xf>
    <xf numFmtId="0" fontId="49" fillId="22" borderId="44" xfId="0" applyFont="1" applyFill="1" applyBorder="1" applyAlignment="1">
      <alignment horizontal="center"/>
    </xf>
    <xf numFmtId="0" fontId="37" fillId="22" borderId="90" xfId="0" applyFont="1" applyFill="1" applyBorder="1" applyAlignment="1">
      <alignment horizontal="center" vertical="center" textRotation="90"/>
    </xf>
    <xf numFmtId="0" fontId="49" fillId="0" borderId="46" xfId="0" applyFont="1" applyBorder="1" applyAlignment="1">
      <alignment horizontal="center" vertical="center"/>
    </xf>
    <xf numFmtId="0" fontId="49" fillId="0" borderId="87" xfId="0" applyFont="1" applyBorder="1" applyAlignment="1">
      <alignment horizontal="center" vertical="center"/>
    </xf>
    <xf numFmtId="172" fontId="49" fillId="3" borderId="54" xfId="0" applyNumberFormat="1" applyFont="1" applyFill="1" applyBorder="1" applyAlignment="1" applyProtection="1">
      <alignment horizontal="center" vertical="center" shrinkToFit="1"/>
      <protection locked="0"/>
    </xf>
    <xf numFmtId="172" fontId="49" fillId="3" borderId="90" xfId="0" applyNumberFormat="1" applyFont="1" applyFill="1" applyBorder="1" applyAlignment="1" applyProtection="1">
      <alignment horizontal="center" vertical="center" shrinkToFit="1"/>
      <protection locked="0"/>
    </xf>
  </cellXfs>
  <cellStyles count="8">
    <cellStyle name="Lien hypertexte" xfId="1" builtinId="8"/>
    <cellStyle name="Milliers" xfId="2" builtinId="3"/>
    <cellStyle name="Monétaire" xfId="3" builtinId="4"/>
    <cellStyle name="Normal" xfId="0" builtinId="0"/>
    <cellStyle name="Normal 2" xfId="4"/>
    <cellStyle name="Normal 3" xfId="5"/>
    <cellStyle name="Normal_Couverture_territoriale (2)" xfId="6"/>
    <cellStyle name="Pourcentage" xfId="7" builtinId="5"/>
  </cellStyles>
  <dxfs count="450">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
      <alignment horizontal="general" vertical="bottom" textRotation="0" wrapText="0" indent="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00000"/>
      <rgbColor rgb="00008000"/>
      <rgbColor rgb="00000080"/>
      <rgbColor rgb="00548235"/>
      <rgbColor rgb="00800080"/>
      <rgbColor rgb="00008080"/>
      <rgbColor rgb="00BFBFBF"/>
      <rgbColor rgb="00808080"/>
      <rgbColor rgb="005B9BD5"/>
      <rgbColor rgb="007030A0"/>
      <rgbColor rgb="00FFF2CC"/>
      <rgbColor rgb="00DEEBF7"/>
      <rgbColor rgb="00660066"/>
      <rgbColor rgb="00FF3F3F"/>
      <rgbColor rgb="000563C1"/>
      <rgbColor rgb="00BDD7EE"/>
      <rgbColor rgb="00000080"/>
      <rgbColor rgb="00FF00FF"/>
      <rgbColor rgb="00E7E6E6"/>
      <rgbColor rgb="0000FFFF"/>
      <rgbColor rgb="00800080"/>
      <rgbColor rgb="00800000"/>
      <rgbColor rgb="00008080"/>
      <rgbColor rgb="000000FF"/>
      <rgbColor rgb="0000CCFF"/>
      <rgbColor rgb="00F2F2F2"/>
      <rgbColor rgb="00E2F0D9"/>
      <rgbColor rgb="00FFE699"/>
      <rgbColor rgb="00D6DCE5"/>
      <rgbColor rgb="00FF99FF"/>
      <rgbColor rgb="00FFCCFF"/>
      <rgbColor rgb="00D0CECE"/>
      <rgbColor rgb="003366FF"/>
      <rgbColor rgb="0033CCCC"/>
      <rgbColor rgb="00C5E0B4"/>
      <rgbColor rgb="00FFC000"/>
      <rgbColor rgb="00D9D9D9"/>
      <rgbColor rgb="00ED7D31"/>
      <rgbColor rgb="0044546A"/>
      <rgbColor rgb="00AFABAB"/>
      <rgbColor rgb="00002060"/>
      <rgbColor rgb="0070AD47"/>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888739314801104"/>
          <c:y val="0.233757363613079"/>
          <c:w val="0.50070673756478412"/>
          <c:h val="0.58729616665243689"/>
        </c:manualLayout>
      </c:layout>
      <c:radarChart>
        <c:radarStyle val="filled"/>
        <c:varyColors val="0"/>
        <c:ser>
          <c:idx val="0"/>
          <c:order val="0"/>
          <c:tx>
            <c:strRef>
              <c:f>Grille_analyse!$J$149:$J$149</c:f>
              <c:strCache>
                <c:ptCount val="1"/>
                <c:pt idx="0">
                  <c:v>Moyenne</c:v>
                </c:pt>
              </c:strCache>
            </c:strRef>
          </c:tx>
          <c:spPr>
            <a:noFill/>
            <a:ln w="3175">
              <a:solidFill>
                <a:srgbClr val="333333"/>
              </a:solidFill>
              <a:prstDash val="solid"/>
            </a:ln>
          </c:spPr>
          <c:dLbls>
            <c:spPr>
              <a:noFill/>
              <a:ln w="25400">
                <a:noFill/>
              </a:ln>
            </c:spPr>
            <c:txPr>
              <a:bodyPr/>
              <a:lstStyle/>
              <a:p>
                <a:pPr>
                  <a:defRPr sz="1000" b="0" i="0" u="none" strike="noStrike" baseline="0">
                    <a:solidFill>
                      <a:srgbClr val="333333"/>
                    </a:solidFill>
                    <a:latin typeface="Calibri"/>
                    <a:ea typeface="Calibri"/>
                    <a:cs typeface="Calibri"/>
                  </a:defRPr>
                </a:pPr>
                <a:endParaRPr lang="fr-FR"/>
              </a:p>
            </c:txPr>
            <c:showLegendKey val="0"/>
            <c:showVal val="1"/>
            <c:showCatName val="0"/>
            <c:showSerName val="0"/>
            <c:showPercent val="0"/>
            <c:showBubbleSize val="0"/>
            <c:showLeaderLines val="0"/>
          </c:dLbls>
          <c:cat>
            <c:strRef>
              <c:f>Grille_analyse!$G$150:$G$154</c:f>
              <c:strCache>
                <c:ptCount val="5"/>
                <c:pt idx="0">
                  <c:v>Objectifs</c:v>
                </c:pt>
                <c:pt idx="1">
                  <c:v>Méthode</c:v>
                </c:pt>
                <c:pt idx="2">
                  <c:v>Mise en œuvre</c:v>
                </c:pt>
                <c:pt idx="3">
                  <c:v>Moyens</c:v>
                </c:pt>
                <c:pt idx="4">
                  <c:v>Suivi - Evaluation</c:v>
                </c:pt>
              </c:strCache>
            </c:strRef>
          </c:cat>
          <c:val>
            <c:numRef>
              <c:f>Grille_analyse!$J$150:$J$154</c:f>
              <c:numCache>
                <c:formatCode>General</c:formatCode>
                <c:ptCount val="5"/>
                <c:pt idx="0">
                  <c:v>5</c:v>
                </c:pt>
                <c:pt idx="1">
                  <c:v>5</c:v>
                </c:pt>
                <c:pt idx="2">
                  <c:v>5</c:v>
                </c:pt>
                <c:pt idx="3">
                  <c:v>5</c:v>
                </c:pt>
                <c:pt idx="4">
                  <c:v>5</c:v>
                </c:pt>
              </c:numCache>
            </c:numRef>
          </c:val>
        </c:ser>
        <c:ser>
          <c:idx val="1"/>
          <c:order val="1"/>
          <c:tx>
            <c:strRef>
              <c:f>Grille_analyse!$H$149:$H$149</c:f>
              <c:strCache>
                <c:ptCount val="1"/>
                <c:pt idx="0">
                  <c:v>Projet</c:v>
                </c:pt>
              </c:strCache>
            </c:strRef>
          </c:tx>
          <c:spPr>
            <a:solidFill>
              <a:srgbClr val="BDD7EE"/>
            </a:solidFill>
            <a:ln w="25400">
              <a:noFill/>
            </a:ln>
          </c:spPr>
          <c:dLbls>
            <c:spPr>
              <a:noFill/>
              <a:ln w="25400">
                <a:noFill/>
              </a:ln>
            </c:spPr>
            <c:txPr>
              <a:bodyPr/>
              <a:lstStyle/>
              <a:p>
                <a:pPr>
                  <a:defRPr sz="900" b="0" i="0" u="none" strike="noStrike" baseline="0">
                    <a:solidFill>
                      <a:srgbClr val="808080"/>
                    </a:solidFill>
                    <a:latin typeface="Calibri"/>
                    <a:ea typeface="Calibri"/>
                    <a:cs typeface="Calibri"/>
                  </a:defRPr>
                </a:pPr>
                <a:endParaRPr lang="fr-FR"/>
              </a:p>
            </c:txPr>
            <c:showLegendKey val="0"/>
            <c:showVal val="1"/>
            <c:showCatName val="0"/>
            <c:showSerName val="0"/>
            <c:showPercent val="0"/>
            <c:showBubbleSize val="0"/>
            <c:showLeaderLines val="0"/>
          </c:dLbls>
          <c:cat>
            <c:strRef>
              <c:f>Grille_analyse!$G$150:$G$154</c:f>
              <c:strCache>
                <c:ptCount val="5"/>
                <c:pt idx="0">
                  <c:v>Objectifs</c:v>
                </c:pt>
                <c:pt idx="1">
                  <c:v>Méthode</c:v>
                </c:pt>
                <c:pt idx="2">
                  <c:v>Mise en œuvre</c:v>
                </c:pt>
                <c:pt idx="3">
                  <c:v>Moyens</c:v>
                </c:pt>
                <c:pt idx="4">
                  <c:v>Suivi - Evaluation</c:v>
                </c:pt>
              </c:strCache>
            </c:strRef>
          </c:cat>
          <c:val>
            <c:numRef>
              <c:f>Grille_analyse!$H$150:$H$154</c:f>
              <c:numCache>
                <c:formatCode>0.0</c:formatCode>
                <c:ptCount val="5"/>
                <c:pt idx="0">
                  <c:v>0</c:v>
                </c:pt>
                <c:pt idx="1">
                  <c:v>0</c:v>
                </c:pt>
                <c:pt idx="2">
                  <c:v>0</c:v>
                </c:pt>
                <c:pt idx="3">
                  <c:v>0</c:v>
                </c:pt>
                <c:pt idx="4">
                  <c:v>0</c:v>
                </c:pt>
              </c:numCache>
            </c:numRef>
          </c:val>
        </c:ser>
        <c:dLbls>
          <c:showLegendKey val="0"/>
          <c:showVal val="0"/>
          <c:showCatName val="0"/>
          <c:showSerName val="0"/>
          <c:showPercent val="0"/>
          <c:showBubbleSize val="0"/>
        </c:dLbls>
        <c:axId val="295967744"/>
        <c:axId val="295977728"/>
      </c:radarChart>
      <c:catAx>
        <c:axId val="295967744"/>
        <c:scaling>
          <c:orientation val="maxMin"/>
        </c:scaling>
        <c:delete val="0"/>
        <c:axPos val="b"/>
        <c:majorGridlines>
          <c:spPr>
            <a:ln w="6480">
              <a:noFill/>
            </a:ln>
          </c:spPr>
        </c:majorGridlines>
        <c:numFmt formatCode="General" sourceLinked="1"/>
        <c:majorTickMark val="out"/>
        <c:minorTickMark val="none"/>
        <c:tickLblPos val="none"/>
        <c:txPr>
          <a:bodyPr rot="0" vert="horz"/>
          <a:lstStyle/>
          <a:p>
            <a:pPr>
              <a:defRPr sz="1000" b="0" i="0" u="none" strike="noStrike" baseline="0">
                <a:solidFill>
                  <a:srgbClr val="000000"/>
                </a:solidFill>
                <a:latin typeface="Calibri"/>
                <a:ea typeface="Calibri"/>
                <a:cs typeface="Calibri"/>
              </a:defRPr>
            </a:pPr>
            <a:endParaRPr lang="fr-FR"/>
          </a:p>
        </c:txPr>
        <c:crossAx val="295977728"/>
        <c:crosses val="autoZero"/>
        <c:auto val="0"/>
        <c:lblAlgn val="ctr"/>
        <c:lblOffset val="100"/>
        <c:noMultiLvlLbl val="1"/>
      </c:catAx>
      <c:valAx>
        <c:axId val="295977728"/>
        <c:scaling>
          <c:orientation val="minMax"/>
        </c:scaling>
        <c:delete val="0"/>
        <c:axPos val="l"/>
        <c:majorGridlines>
          <c:spPr>
            <a:ln w="3175">
              <a:solidFill>
                <a:srgbClr val="BFBFBF"/>
              </a:solidFill>
              <a:prstDash val="solid"/>
            </a:ln>
          </c:spPr>
        </c:majorGridlines>
        <c:numFmt formatCode="0.0" sourceLinked="0"/>
        <c:majorTickMark val="none"/>
        <c:minorTickMark val="none"/>
        <c:tickLblPos val="nextTo"/>
        <c:spPr>
          <a:ln w="6480">
            <a:noFill/>
          </a:ln>
        </c:spPr>
        <c:txPr>
          <a:bodyPr rot="0" vert="horz"/>
          <a:lstStyle/>
          <a:p>
            <a:pPr>
              <a:defRPr sz="100" b="0" i="0" u="none" strike="noStrike" baseline="0">
                <a:solidFill>
                  <a:srgbClr val="808080"/>
                </a:solidFill>
                <a:latin typeface="Calibri"/>
                <a:ea typeface="Calibri"/>
                <a:cs typeface="Calibri"/>
              </a:defRPr>
            </a:pPr>
            <a:endParaRPr lang="fr-FR"/>
          </a:p>
        </c:txPr>
        <c:crossAx val="295967744"/>
        <c:crosses val="autoZero"/>
        <c:crossBetween val="between"/>
        <c:majorUnit val="2"/>
        <c:minorUnit val="2"/>
      </c:valAx>
      <c:spPr>
        <a:noFill/>
        <a:ln w="25400">
          <a:noFill/>
        </a:ln>
      </c:spPr>
    </c:plotArea>
    <c:legend>
      <c:legendPos val="r"/>
      <c:layout>
        <c:manualLayout>
          <c:xMode val="edge"/>
          <c:yMode val="edge"/>
          <c:x val="0.75518029657393293"/>
          <c:y val="2.0362013444319857E-2"/>
          <c:w val="0.22787235881657328"/>
          <c:h val="4.977381064167076E-2"/>
        </c:manualLayout>
      </c:layout>
      <c:overlay val="0"/>
      <c:spPr>
        <a:noFill/>
        <a:ln>
          <a:noFill/>
        </a:ln>
      </c:spPr>
      <c:txPr>
        <a:bodyPr/>
        <a:lstStyle/>
        <a:p>
          <a:pPr>
            <a:defRPr sz="825" b="0" i="0" u="none" strike="noStrike" baseline="0">
              <a:solidFill>
                <a:srgbClr val="808080"/>
              </a:solidFill>
              <a:latin typeface="Calibri"/>
              <a:ea typeface="Calibri"/>
              <a:cs typeface="Calibri"/>
            </a:defRPr>
          </a:pPr>
          <a:endParaRPr lang="fr-FR"/>
        </a:p>
      </c:txPr>
    </c:legend>
    <c:plotVisOnly val="1"/>
    <c:dispBlanksAs val="gap"/>
    <c:showDLblsOverMax val="1"/>
  </c:chart>
  <c:spPr>
    <a:noFill/>
    <a:ln w="25400">
      <a:solidFill>
        <a:srgbClr val="333333"/>
      </a:solidFill>
      <a:prstDash val="solid"/>
    </a:ln>
  </c:spPr>
  <c:txPr>
    <a:bodyPr/>
    <a:lstStyle/>
    <a:p>
      <a:pPr>
        <a:defRPr sz="1000" b="0" i="0" u="none" strike="noStrike" baseline="0">
          <a:solidFill>
            <a:srgbClr val="333333"/>
          </a:solidFill>
          <a:latin typeface="Calibri"/>
          <a:ea typeface="Calibri"/>
          <a:cs typeface="Calibri"/>
        </a:defRPr>
      </a:pPr>
      <a:endParaRPr lang="fr-FR"/>
    </a:p>
  </c:txPr>
  <c:printSettings>
    <c:headerFooter/>
    <c:pageMargins b="0.75000000000000011" l="0.70000000000000007" r="0.70000000000000007" t="0.75000000000000011" header="0.30000000000000004" footer="0.30000000000000004"/>
    <c:pageSetup/>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28.png"/><Relationship Id="rId1"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47.png"/><Relationship Id="rId7" Type="http://schemas.openxmlformats.org/officeDocument/2006/relationships/image" Target="../media/image50.png"/><Relationship Id="rId2" Type="http://schemas.openxmlformats.org/officeDocument/2006/relationships/image" Target="../media/image4.png"/><Relationship Id="rId1" Type="http://schemas.openxmlformats.org/officeDocument/2006/relationships/image" Target="../media/image38.png"/><Relationship Id="rId6" Type="http://schemas.openxmlformats.org/officeDocument/2006/relationships/image" Target="../media/image49.png"/><Relationship Id="rId11" Type="http://schemas.openxmlformats.org/officeDocument/2006/relationships/image" Target="../media/image52.jpeg"/><Relationship Id="rId5" Type="http://schemas.openxmlformats.org/officeDocument/2006/relationships/image" Target="../media/image48.png"/><Relationship Id="rId10" Type="http://schemas.openxmlformats.org/officeDocument/2006/relationships/image" Target="../media/image15.jpeg"/><Relationship Id="rId4" Type="http://schemas.openxmlformats.org/officeDocument/2006/relationships/image" Target="../media/image19.png"/><Relationship Id="rId9" Type="http://schemas.openxmlformats.org/officeDocument/2006/relationships/image" Target="../media/image5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e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2.jpe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7.jpe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9.png"/><Relationship Id="rId7" Type="http://schemas.openxmlformats.org/officeDocument/2006/relationships/image" Target="../media/image32.jpeg"/><Relationship Id="rId2" Type="http://schemas.openxmlformats.org/officeDocument/2006/relationships/image" Target="../media/image28.png"/><Relationship Id="rId1" Type="http://schemas.openxmlformats.org/officeDocument/2006/relationships/image" Target="../media/image6.png"/><Relationship Id="rId6" Type="http://schemas.openxmlformats.org/officeDocument/2006/relationships/image" Target="../media/image15.jpeg"/><Relationship Id="rId5" Type="http://schemas.openxmlformats.org/officeDocument/2006/relationships/image" Target="../media/image31.jpeg"/><Relationship Id="rId4"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image" Target="../media/image34.png"/><Relationship Id="rId7" Type="http://schemas.openxmlformats.org/officeDocument/2006/relationships/image" Target="../media/image15.jpeg"/><Relationship Id="rId2" Type="http://schemas.openxmlformats.org/officeDocument/2006/relationships/image" Target="../media/image33.png"/><Relationship Id="rId1" Type="http://schemas.openxmlformats.org/officeDocument/2006/relationships/image" Target="../media/image7.png"/><Relationship Id="rId6" Type="http://schemas.openxmlformats.org/officeDocument/2006/relationships/image" Target="../media/image21.jpeg"/><Relationship Id="rId5" Type="http://schemas.openxmlformats.org/officeDocument/2006/relationships/image" Target="../media/image35.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jpeg"/><Relationship Id="rId5" Type="http://schemas.openxmlformats.org/officeDocument/2006/relationships/image" Target="../media/image41.jpeg"/><Relationship Id="rId4" Type="http://schemas.openxmlformats.org/officeDocument/2006/relationships/image" Target="../media/image4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44.jpeg"/><Relationship Id="rId2" Type="http://schemas.openxmlformats.org/officeDocument/2006/relationships/image" Target="../media/image42.png"/><Relationship Id="rId1" Type="http://schemas.openxmlformats.org/officeDocument/2006/relationships/image" Target="../media/image8.png"/><Relationship Id="rId6" Type="http://schemas.openxmlformats.org/officeDocument/2006/relationships/image" Target="../media/image15.jpeg"/><Relationship Id="rId5" Type="http://schemas.openxmlformats.org/officeDocument/2006/relationships/image" Target="../media/image21.jpeg"/><Relationship Id="rId4"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0</xdr:col>
      <xdr:colOff>121680</xdr:colOff>
      <xdr:row>89</xdr:row>
      <xdr:rowOff>27360</xdr:rowOff>
    </xdr:from>
    <xdr:to>
      <xdr:col>2</xdr:col>
      <xdr:colOff>65520</xdr:colOff>
      <xdr:row>90</xdr:row>
      <xdr:rowOff>104040</xdr:rowOff>
    </xdr:to>
    <xdr:sp macro="" textlink="">
      <xdr:nvSpPr>
        <xdr:cNvPr id="2" name="CustomShape 1"/>
        <xdr:cNvSpPr/>
      </xdr:nvSpPr>
      <xdr:spPr>
        <a:xfrm>
          <a:off x="121680" y="13819320"/>
          <a:ext cx="205200" cy="19116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121680</xdr:colOff>
      <xdr:row>22</xdr:row>
      <xdr:rowOff>27360</xdr:rowOff>
    </xdr:from>
    <xdr:to>
      <xdr:col>2</xdr:col>
      <xdr:colOff>65520</xdr:colOff>
      <xdr:row>23</xdr:row>
      <xdr:rowOff>104040</xdr:rowOff>
    </xdr:to>
    <xdr:sp macro="" textlink="">
      <xdr:nvSpPr>
        <xdr:cNvPr id="3" name="CustomShape 1"/>
        <xdr:cNvSpPr/>
      </xdr:nvSpPr>
      <xdr:spPr>
        <a:xfrm>
          <a:off x="121680" y="3684960"/>
          <a:ext cx="205200" cy="19080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60480</xdr:colOff>
      <xdr:row>135</xdr:row>
      <xdr:rowOff>46800</xdr:rowOff>
    </xdr:from>
    <xdr:to>
      <xdr:col>2</xdr:col>
      <xdr:colOff>66240</xdr:colOff>
      <xdr:row>136</xdr:row>
      <xdr:rowOff>59040</xdr:rowOff>
    </xdr:to>
    <xdr:sp macro="" textlink="">
      <xdr:nvSpPr>
        <xdr:cNvPr id="4" name="CustomShape 1"/>
        <xdr:cNvSpPr/>
      </xdr:nvSpPr>
      <xdr:spPr>
        <a:xfrm>
          <a:off x="191160" y="194778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53640</xdr:colOff>
      <xdr:row>138</xdr:row>
      <xdr:rowOff>53640</xdr:rowOff>
    </xdr:from>
    <xdr:to>
      <xdr:col>2</xdr:col>
      <xdr:colOff>59400</xdr:colOff>
      <xdr:row>139</xdr:row>
      <xdr:rowOff>65880</xdr:rowOff>
    </xdr:to>
    <xdr:sp macro="" textlink="">
      <xdr:nvSpPr>
        <xdr:cNvPr id="5" name="CustomShape 1"/>
        <xdr:cNvSpPr/>
      </xdr:nvSpPr>
      <xdr:spPr>
        <a:xfrm>
          <a:off x="184320" y="19827360"/>
          <a:ext cx="13644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53640</xdr:colOff>
      <xdr:row>141</xdr:row>
      <xdr:rowOff>46800</xdr:rowOff>
    </xdr:from>
    <xdr:to>
      <xdr:col>2</xdr:col>
      <xdr:colOff>59400</xdr:colOff>
      <xdr:row>142</xdr:row>
      <xdr:rowOff>59040</xdr:rowOff>
    </xdr:to>
    <xdr:sp macro="" textlink="">
      <xdr:nvSpPr>
        <xdr:cNvPr id="6" name="CustomShape 1"/>
        <xdr:cNvSpPr/>
      </xdr:nvSpPr>
      <xdr:spPr>
        <a:xfrm>
          <a:off x="184320" y="201636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135</xdr:row>
      <xdr:rowOff>46800</xdr:rowOff>
    </xdr:from>
    <xdr:to>
      <xdr:col>26</xdr:col>
      <xdr:colOff>66240</xdr:colOff>
      <xdr:row>136</xdr:row>
      <xdr:rowOff>59040</xdr:rowOff>
    </xdr:to>
    <xdr:sp macro="" textlink="">
      <xdr:nvSpPr>
        <xdr:cNvPr id="7" name="CustomShape 1"/>
        <xdr:cNvSpPr/>
      </xdr:nvSpPr>
      <xdr:spPr>
        <a:xfrm>
          <a:off x="3199680" y="1947780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53640</xdr:colOff>
      <xdr:row>138</xdr:row>
      <xdr:rowOff>53640</xdr:rowOff>
    </xdr:from>
    <xdr:to>
      <xdr:col>26</xdr:col>
      <xdr:colOff>59400</xdr:colOff>
      <xdr:row>139</xdr:row>
      <xdr:rowOff>65880</xdr:rowOff>
    </xdr:to>
    <xdr:sp macro="" textlink="">
      <xdr:nvSpPr>
        <xdr:cNvPr id="8" name="CustomShape 1"/>
        <xdr:cNvSpPr/>
      </xdr:nvSpPr>
      <xdr:spPr>
        <a:xfrm>
          <a:off x="3192840" y="1982736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53640</xdr:colOff>
      <xdr:row>141</xdr:row>
      <xdr:rowOff>46800</xdr:rowOff>
    </xdr:from>
    <xdr:to>
      <xdr:col>26</xdr:col>
      <xdr:colOff>59400</xdr:colOff>
      <xdr:row>142</xdr:row>
      <xdr:rowOff>59040</xdr:rowOff>
    </xdr:to>
    <xdr:sp macro="" textlink="">
      <xdr:nvSpPr>
        <xdr:cNvPr id="9" name="CustomShape 1"/>
        <xdr:cNvSpPr/>
      </xdr:nvSpPr>
      <xdr:spPr>
        <a:xfrm>
          <a:off x="3192840" y="2016360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0</xdr:col>
      <xdr:colOff>121680</xdr:colOff>
      <xdr:row>173</xdr:row>
      <xdr:rowOff>44280</xdr:rowOff>
    </xdr:from>
    <xdr:to>
      <xdr:col>2</xdr:col>
      <xdr:colOff>65520</xdr:colOff>
      <xdr:row>175</xdr:row>
      <xdr:rowOff>10440</xdr:rowOff>
    </xdr:to>
    <xdr:sp macro="" textlink="">
      <xdr:nvSpPr>
        <xdr:cNvPr id="10" name="CustomShape 1"/>
        <xdr:cNvSpPr/>
      </xdr:nvSpPr>
      <xdr:spPr>
        <a:xfrm>
          <a:off x="121680" y="23904360"/>
          <a:ext cx="205200" cy="19476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5</xdr:col>
      <xdr:colOff>38520</xdr:colOff>
      <xdr:row>237</xdr:row>
      <xdr:rowOff>46080</xdr:rowOff>
    </xdr:from>
    <xdr:to>
      <xdr:col>6</xdr:col>
      <xdr:colOff>44280</xdr:colOff>
      <xdr:row>238</xdr:row>
      <xdr:rowOff>58320</xdr:rowOff>
    </xdr:to>
    <xdr:sp macro="" textlink="">
      <xdr:nvSpPr>
        <xdr:cNvPr id="11" name="CustomShape 1"/>
        <xdr:cNvSpPr/>
      </xdr:nvSpPr>
      <xdr:spPr>
        <a:xfrm>
          <a:off x="692280" y="3150684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21</xdr:col>
      <xdr:colOff>38520</xdr:colOff>
      <xdr:row>237</xdr:row>
      <xdr:rowOff>46080</xdr:rowOff>
    </xdr:from>
    <xdr:to>
      <xdr:col>22</xdr:col>
      <xdr:colOff>44280</xdr:colOff>
      <xdr:row>238</xdr:row>
      <xdr:rowOff>58320</xdr:rowOff>
    </xdr:to>
    <xdr:sp macro="" textlink="">
      <xdr:nvSpPr>
        <xdr:cNvPr id="12" name="CustomShape 1"/>
        <xdr:cNvSpPr/>
      </xdr:nvSpPr>
      <xdr:spPr>
        <a:xfrm>
          <a:off x="2654640" y="31506840"/>
          <a:ext cx="13644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37</xdr:col>
      <xdr:colOff>38520</xdr:colOff>
      <xdr:row>237</xdr:row>
      <xdr:rowOff>46080</xdr:rowOff>
    </xdr:from>
    <xdr:to>
      <xdr:col>38</xdr:col>
      <xdr:colOff>44280</xdr:colOff>
      <xdr:row>238</xdr:row>
      <xdr:rowOff>58320</xdr:rowOff>
    </xdr:to>
    <xdr:sp macro="" textlink="">
      <xdr:nvSpPr>
        <xdr:cNvPr id="13" name="CustomShape 1"/>
        <xdr:cNvSpPr/>
      </xdr:nvSpPr>
      <xdr:spPr>
        <a:xfrm>
          <a:off x="4616640" y="3150684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104760</xdr:colOff>
      <xdr:row>246</xdr:row>
      <xdr:rowOff>46080</xdr:rowOff>
    </xdr:from>
    <xdr:to>
      <xdr:col>2</xdr:col>
      <xdr:colOff>110520</xdr:colOff>
      <xdr:row>247</xdr:row>
      <xdr:rowOff>58320</xdr:rowOff>
    </xdr:to>
    <xdr:sp macro="" textlink="">
      <xdr:nvSpPr>
        <xdr:cNvPr id="14" name="CustomShape 1"/>
        <xdr:cNvSpPr/>
      </xdr:nvSpPr>
      <xdr:spPr>
        <a:xfrm>
          <a:off x="235440" y="330120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34</xdr:col>
      <xdr:colOff>55080</xdr:colOff>
      <xdr:row>246</xdr:row>
      <xdr:rowOff>51480</xdr:rowOff>
    </xdr:from>
    <xdr:to>
      <xdr:col>35</xdr:col>
      <xdr:colOff>60840</xdr:colOff>
      <xdr:row>247</xdr:row>
      <xdr:rowOff>63720</xdr:rowOff>
    </xdr:to>
    <xdr:sp macro="" textlink="">
      <xdr:nvSpPr>
        <xdr:cNvPr id="15" name="CustomShape 1"/>
        <xdr:cNvSpPr/>
      </xdr:nvSpPr>
      <xdr:spPr>
        <a:xfrm>
          <a:off x="4240800" y="330174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18</xdr:col>
      <xdr:colOff>77040</xdr:colOff>
      <xdr:row>246</xdr:row>
      <xdr:rowOff>46080</xdr:rowOff>
    </xdr:from>
    <xdr:to>
      <xdr:col>19</xdr:col>
      <xdr:colOff>82800</xdr:colOff>
      <xdr:row>247</xdr:row>
      <xdr:rowOff>58320</xdr:rowOff>
    </xdr:to>
    <xdr:sp macro="" textlink="">
      <xdr:nvSpPr>
        <xdr:cNvPr id="16" name="CustomShape 1"/>
        <xdr:cNvSpPr/>
      </xdr:nvSpPr>
      <xdr:spPr>
        <a:xfrm>
          <a:off x="2300760" y="3301200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104760</xdr:colOff>
      <xdr:row>249</xdr:row>
      <xdr:rowOff>46080</xdr:rowOff>
    </xdr:from>
    <xdr:to>
      <xdr:col>2</xdr:col>
      <xdr:colOff>110520</xdr:colOff>
      <xdr:row>250</xdr:row>
      <xdr:rowOff>58320</xdr:rowOff>
    </xdr:to>
    <xdr:sp macro="" textlink="">
      <xdr:nvSpPr>
        <xdr:cNvPr id="17" name="CustomShape 1"/>
        <xdr:cNvSpPr/>
      </xdr:nvSpPr>
      <xdr:spPr>
        <a:xfrm>
          <a:off x="235440" y="33450120"/>
          <a:ext cx="13644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5400</xdr:colOff>
      <xdr:row>257</xdr:row>
      <xdr:rowOff>11160</xdr:rowOff>
    </xdr:from>
    <xdr:to>
      <xdr:col>2</xdr:col>
      <xdr:colOff>70920</xdr:colOff>
      <xdr:row>258</xdr:row>
      <xdr:rowOff>93600</xdr:rowOff>
    </xdr:to>
    <xdr:sp macro="" textlink="">
      <xdr:nvSpPr>
        <xdr:cNvPr id="18" name="CustomShape 1"/>
        <xdr:cNvSpPr/>
      </xdr:nvSpPr>
      <xdr:spPr>
        <a:xfrm>
          <a:off x="136080" y="34424640"/>
          <a:ext cx="196200" cy="1969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60480</xdr:colOff>
      <xdr:row>263</xdr:row>
      <xdr:rowOff>46800</xdr:rowOff>
    </xdr:from>
    <xdr:to>
      <xdr:col>26</xdr:col>
      <xdr:colOff>66240</xdr:colOff>
      <xdr:row>264</xdr:row>
      <xdr:rowOff>59040</xdr:rowOff>
    </xdr:to>
    <xdr:sp macro="" textlink="">
      <xdr:nvSpPr>
        <xdr:cNvPr id="19" name="CustomShape 1"/>
        <xdr:cNvSpPr/>
      </xdr:nvSpPr>
      <xdr:spPr>
        <a:xfrm>
          <a:off x="3199680" y="3524148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266</xdr:row>
      <xdr:rowOff>46800</xdr:rowOff>
    </xdr:from>
    <xdr:to>
      <xdr:col>26</xdr:col>
      <xdr:colOff>66240</xdr:colOff>
      <xdr:row>267</xdr:row>
      <xdr:rowOff>59040</xdr:rowOff>
    </xdr:to>
    <xdr:sp macro="" textlink="">
      <xdr:nvSpPr>
        <xdr:cNvPr id="20" name="CustomShape 1"/>
        <xdr:cNvSpPr/>
      </xdr:nvSpPr>
      <xdr:spPr>
        <a:xfrm>
          <a:off x="3199680" y="3558456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269</xdr:row>
      <xdr:rowOff>46800</xdr:rowOff>
    </xdr:from>
    <xdr:to>
      <xdr:col>26</xdr:col>
      <xdr:colOff>66240</xdr:colOff>
      <xdr:row>270</xdr:row>
      <xdr:rowOff>59040</xdr:rowOff>
    </xdr:to>
    <xdr:sp macro="" textlink="">
      <xdr:nvSpPr>
        <xdr:cNvPr id="21" name="CustomShape 1"/>
        <xdr:cNvSpPr/>
      </xdr:nvSpPr>
      <xdr:spPr>
        <a:xfrm>
          <a:off x="3199680" y="3592728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272</xdr:row>
      <xdr:rowOff>46800</xdr:rowOff>
    </xdr:from>
    <xdr:to>
      <xdr:col>26</xdr:col>
      <xdr:colOff>66240</xdr:colOff>
      <xdr:row>273</xdr:row>
      <xdr:rowOff>59040</xdr:rowOff>
    </xdr:to>
    <xdr:sp macro="" textlink="">
      <xdr:nvSpPr>
        <xdr:cNvPr id="22" name="CustomShape 1"/>
        <xdr:cNvSpPr/>
      </xdr:nvSpPr>
      <xdr:spPr>
        <a:xfrm>
          <a:off x="3199680" y="36270360"/>
          <a:ext cx="136800" cy="12636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25</xdr:col>
      <xdr:colOff>60480</xdr:colOff>
      <xdr:row>275</xdr:row>
      <xdr:rowOff>46800</xdr:rowOff>
    </xdr:from>
    <xdr:to>
      <xdr:col>26</xdr:col>
      <xdr:colOff>66240</xdr:colOff>
      <xdr:row>276</xdr:row>
      <xdr:rowOff>59040</xdr:rowOff>
    </xdr:to>
    <xdr:sp macro="" textlink="">
      <xdr:nvSpPr>
        <xdr:cNvPr id="23" name="CustomShape 1"/>
        <xdr:cNvSpPr/>
      </xdr:nvSpPr>
      <xdr:spPr>
        <a:xfrm>
          <a:off x="3199680" y="36613080"/>
          <a:ext cx="136800" cy="126720"/>
        </a:xfrm>
        <a:prstGeom prst="ellipse">
          <a:avLst/>
        </a:prstGeom>
        <a:noFill/>
        <a:ln>
          <a:noFill/>
        </a:ln>
        <a:effectLst>
          <a:outerShdw blurRad="107950" dist="126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dk1">
            <a:shade val="50000"/>
          </a:schemeClr>
        </a:lnRef>
        <a:fillRef idx="1">
          <a:schemeClr val="dk1"/>
        </a:fillRef>
        <a:effectRef idx="0">
          <a:schemeClr val="dk1"/>
        </a:effectRef>
        <a:fontRef idx="minor"/>
      </xdr:style>
      <xdr:txBody>
        <a:bodyPr/>
        <a:lstStyle/>
        <a:p>
          <a:endParaRPr lang="fr-FR"/>
        </a:p>
      </xdr:txBody>
    </xdr:sp>
    <xdr:clientData/>
  </xdr:twoCellAnchor>
  <xdr:twoCellAnchor>
    <xdr:from>
      <xdr:col>1</xdr:col>
      <xdr:colOff>5400</xdr:colOff>
      <xdr:row>340</xdr:row>
      <xdr:rowOff>11160</xdr:rowOff>
    </xdr:from>
    <xdr:to>
      <xdr:col>2</xdr:col>
      <xdr:colOff>70920</xdr:colOff>
      <xdr:row>341</xdr:row>
      <xdr:rowOff>93600</xdr:rowOff>
    </xdr:to>
    <xdr:sp macro="" textlink="">
      <xdr:nvSpPr>
        <xdr:cNvPr id="24" name="CustomShape 1"/>
        <xdr:cNvSpPr/>
      </xdr:nvSpPr>
      <xdr:spPr>
        <a:xfrm>
          <a:off x="136080" y="45054720"/>
          <a:ext cx="196200" cy="19656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346</xdr:row>
      <xdr:rowOff>68760</xdr:rowOff>
    </xdr:from>
    <xdr:to>
      <xdr:col>2</xdr:col>
      <xdr:colOff>113760</xdr:colOff>
      <xdr:row>347</xdr:row>
      <xdr:rowOff>56160</xdr:rowOff>
    </xdr:to>
    <xdr:sp macro="" textlink="">
      <xdr:nvSpPr>
        <xdr:cNvPr id="25" name="CustomShape 1"/>
        <xdr:cNvSpPr/>
      </xdr:nvSpPr>
      <xdr:spPr>
        <a:xfrm>
          <a:off x="272880" y="4598856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346</xdr:row>
      <xdr:rowOff>68760</xdr:rowOff>
    </xdr:from>
    <xdr:to>
      <xdr:col>18</xdr:col>
      <xdr:colOff>113760</xdr:colOff>
      <xdr:row>347</xdr:row>
      <xdr:rowOff>56160</xdr:rowOff>
    </xdr:to>
    <xdr:sp macro="" textlink="">
      <xdr:nvSpPr>
        <xdr:cNvPr id="26" name="CustomShape 1"/>
        <xdr:cNvSpPr/>
      </xdr:nvSpPr>
      <xdr:spPr>
        <a:xfrm>
          <a:off x="2235240" y="4598856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346</xdr:row>
      <xdr:rowOff>68760</xdr:rowOff>
    </xdr:from>
    <xdr:to>
      <xdr:col>34</xdr:col>
      <xdr:colOff>113760</xdr:colOff>
      <xdr:row>347</xdr:row>
      <xdr:rowOff>56160</xdr:rowOff>
    </xdr:to>
    <xdr:sp macro="" textlink="">
      <xdr:nvSpPr>
        <xdr:cNvPr id="27" name="CustomShape 1"/>
        <xdr:cNvSpPr/>
      </xdr:nvSpPr>
      <xdr:spPr>
        <a:xfrm>
          <a:off x="4197240" y="4598856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349</xdr:row>
      <xdr:rowOff>68760</xdr:rowOff>
    </xdr:from>
    <xdr:to>
      <xdr:col>2</xdr:col>
      <xdr:colOff>113760</xdr:colOff>
      <xdr:row>350</xdr:row>
      <xdr:rowOff>56160</xdr:rowOff>
    </xdr:to>
    <xdr:sp macro="" textlink="">
      <xdr:nvSpPr>
        <xdr:cNvPr id="28" name="CustomShape 1"/>
        <xdr:cNvSpPr/>
      </xdr:nvSpPr>
      <xdr:spPr>
        <a:xfrm>
          <a:off x="272880" y="4642668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349</xdr:row>
      <xdr:rowOff>68760</xdr:rowOff>
    </xdr:from>
    <xdr:to>
      <xdr:col>18</xdr:col>
      <xdr:colOff>113760</xdr:colOff>
      <xdr:row>350</xdr:row>
      <xdr:rowOff>56160</xdr:rowOff>
    </xdr:to>
    <xdr:sp macro="" textlink="">
      <xdr:nvSpPr>
        <xdr:cNvPr id="29" name="CustomShape 1"/>
        <xdr:cNvSpPr/>
      </xdr:nvSpPr>
      <xdr:spPr>
        <a:xfrm>
          <a:off x="2235240" y="4642668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349</xdr:row>
      <xdr:rowOff>68760</xdr:rowOff>
    </xdr:from>
    <xdr:to>
      <xdr:col>34</xdr:col>
      <xdr:colOff>113760</xdr:colOff>
      <xdr:row>350</xdr:row>
      <xdr:rowOff>56160</xdr:rowOff>
    </xdr:to>
    <xdr:sp macro="" textlink="">
      <xdr:nvSpPr>
        <xdr:cNvPr id="30" name="CustomShape 1"/>
        <xdr:cNvSpPr/>
      </xdr:nvSpPr>
      <xdr:spPr>
        <a:xfrm>
          <a:off x="4197240" y="4642668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352</xdr:row>
      <xdr:rowOff>68760</xdr:rowOff>
    </xdr:from>
    <xdr:to>
      <xdr:col>2</xdr:col>
      <xdr:colOff>113760</xdr:colOff>
      <xdr:row>353</xdr:row>
      <xdr:rowOff>56160</xdr:rowOff>
    </xdr:to>
    <xdr:sp macro="" textlink="">
      <xdr:nvSpPr>
        <xdr:cNvPr id="31" name="CustomShape 1"/>
        <xdr:cNvSpPr/>
      </xdr:nvSpPr>
      <xdr:spPr>
        <a:xfrm>
          <a:off x="272880" y="4686480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352</xdr:row>
      <xdr:rowOff>68760</xdr:rowOff>
    </xdr:from>
    <xdr:to>
      <xdr:col>18</xdr:col>
      <xdr:colOff>113760</xdr:colOff>
      <xdr:row>353</xdr:row>
      <xdr:rowOff>56160</xdr:rowOff>
    </xdr:to>
    <xdr:sp macro="" textlink="">
      <xdr:nvSpPr>
        <xdr:cNvPr id="32" name="CustomShape 1"/>
        <xdr:cNvSpPr/>
      </xdr:nvSpPr>
      <xdr:spPr>
        <a:xfrm>
          <a:off x="2235240" y="4686480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352</xdr:row>
      <xdr:rowOff>68760</xdr:rowOff>
    </xdr:from>
    <xdr:to>
      <xdr:col>34</xdr:col>
      <xdr:colOff>113760</xdr:colOff>
      <xdr:row>353</xdr:row>
      <xdr:rowOff>56160</xdr:rowOff>
    </xdr:to>
    <xdr:sp macro="" textlink="">
      <xdr:nvSpPr>
        <xdr:cNvPr id="33" name="CustomShape 1"/>
        <xdr:cNvSpPr/>
      </xdr:nvSpPr>
      <xdr:spPr>
        <a:xfrm>
          <a:off x="4197240" y="4686480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361</xdr:row>
      <xdr:rowOff>68760</xdr:rowOff>
    </xdr:from>
    <xdr:to>
      <xdr:col>2</xdr:col>
      <xdr:colOff>113760</xdr:colOff>
      <xdr:row>362</xdr:row>
      <xdr:rowOff>56160</xdr:rowOff>
    </xdr:to>
    <xdr:sp macro="" textlink="">
      <xdr:nvSpPr>
        <xdr:cNvPr id="34" name="CustomShape 1"/>
        <xdr:cNvSpPr/>
      </xdr:nvSpPr>
      <xdr:spPr>
        <a:xfrm>
          <a:off x="272880" y="4817952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355</xdr:row>
      <xdr:rowOff>68760</xdr:rowOff>
    </xdr:from>
    <xdr:to>
      <xdr:col>2</xdr:col>
      <xdr:colOff>113760</xdr:colOff>
      <xdr:row>356</xdr:row>
      <xdr:rowOff>56160</xdr:rowOff>
    </xdr:to>
    <xdr:sp macro="" textlink="">
      <xdr:nvSpPr>
        <xdr:cNvPr id="35" name="CustomShape 1"/>
        <xdr:cNvSpPr/>
      </xdr:nvSpPr>
      <xdr:spPr>
        <a:xfrm>
          <a:off x="272880" y="4730292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355</xdr:row>
      <xdr:rowOff>68760</xdr:rowOff>
    </xdr:from>
    <xdr:to>
      <xdr:col>18</xdr:col>
      <xdr:colOff>113760</xdr:colOff>
      <xdr:row>356</xdr:row>
      <xdr:rowOff>56160</xdr:rowOff>
    </xdr:to>
    <xdr:sp macro="" textlink="">
      <xdr:nvSpPr>
        <xdr:cNvPr id="36" name="CustomShape 1"/>
        <xdr:cNvSpPr/>
      </xdr:nvSpPr>
      <xdr:spPr>
        <a:xfrm>
          <a:off x="2235240" y="4730292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355</xdr:row>
      <xdr:rowOff>68760</xdr:rowOff>
    </xdr:from>
    <xdr:to>
      <xdr:col>34</xdr:col>
      <xdr:colOff>113760</xdr:colOff>
      <xdr:row>356</xdr:row>
      <xdr:rowOff>56160</xdr:rowOff>
    </xdr:to>
    <xdr:sp macro="" textlink="">
      <xdr:nvSpPr>
        <xdr:cNvPr id="37" name="CustomShape 1"/>
        <xdr:cNvSpPr/>
      </xdr:nvSpPr>
      <xdr:spPr>
        <a:xfrm>
          <a:off x="4197240" y="4730292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368</xdr:row>
      <xdr:rowOff>68760</xdr:rowOff>
    </xdr:from>
    <xdr:to>
      <xdr:col>2</xdr:col>
      <xdr:colOff>113760</xdr:colOff>
      <xdr:row>369</xdr:row>
      <xdr:rowOff>56160</xdr:rowOff>
    </xdr:to>
    <xdr:sp macro="" textlink="">
      <xdr:nvSpPr>
        <xdr:cNvPr id="38" name="CustomShape 1"/>
        <xdr:cNvSpPr/>
      </xdr:nvSpPr>
      <xdr:spPr>
        <a:xfrm>
          <a:off x="272880" y="4907484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368</xdr:row>
      <xdr:rowOff>68760</xdr:rowOff>
    </xdr:from>
    <xdr:to>
      <xdr:col>18</xdr:col>
      <xdr:colOff>113760</xdr:colOff>
      <xdr:row>369</xdr:row>
      <xdr:rowOff>56160</xdr:rowOff>
    </xdr:to>
    <xdr:sp macro="" textlink="">
      <xdr:nvSpPr>
        <xdr:cNvPr id="39" name="CustomShape 1"/>
        <xdr:cNvSpPr/>
      </xdr:nvSpPr>
      <xdr:spPr>
        <a:xfrm>
          <a:off x="2235240" y="4907484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368</xdr:row>
      <xdr:rowOff>68760</xdr:rowOff>
    </xdr:from>
    <xdr:to>
      <xdr:col>34</xdr:col>
      <xdr:colOff>113760</xdr:colOff>
      <xdr:row>369</xdr:row>
      <xdr:rowOff>56160</xdr:rowOff>
    </xdr:to>
    <xdr:sp macro="" textlink="">
      <xdr:nvSpPr>
        <xdr:cNvPr id="40" name="CustomShape 1"/>
        <xdr:cNvSpPr/>
      </xdr:nvSpPr>
      <xdr:spPr>
        <a:xfrm>
          <a:off x="4197240" y="49074840"/>
          <a:ext cx="102240" cy="10152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xdr:col>
      <xdr:colOff>11520</xdr:colOff>
      <xdr:row>358</xdr:row>
      <xdr:rowOff>68760</xdr:rowOff>
    </xdr:from>
    <xdr:to>
      <xdr:col>2</xdr:col>
      <xdr:colOff>113760</xdr:colOff>
      <xdr:row>359</xdr:row>
      <xdr:rowOff>56160</xdr:rowOff>
    </xdr:to>
    <xdr:sp macro="" textlink="">
      <xdr:nvSpPr>
        <xdr:cNvPr id="41" name="CustomShape 1"/>
        <xdr:cNvSpPr/>
      </xdr:nvSpPr>
      <xdr:spPr>
        <a:xfrm>
          <a:off x="272880" y="4774104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18</xdr:col>
      <xdr:colOff>11520</xdr:colOff>
      <xdr:row>358</xdr:row>
      <xdr:rowOff>68760</xdr:rowOff>
    </xdr:from>
    <xdr:to>
      <xdr:col>18</xdr:col>
      <xdr:colOff>113760</xdr:colOff>
      <xdr:row>359</xdr:row>
      <xdr:rowOff>56160</xdr:rowOff>
    </xdr:to>
    <xdr:sp macro="" textlink="">
      <xdr:nvSpPr>
        <xdr:cNvPr id="42" name="CustomShape 1"/>
        <xdr:cNvSpPr/>
      </xdr:nvSpPr>
      <xdr:spPr>
        <a:xfrm>
          <a:off x="2235240" y="4774104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34</xdr:col>
      <xdr:colOff>11520</xdr:colOff>
      <xdr:row>358</xdr:row>
      <xdr:rowOff>68760</xdr:rowOff>
    </xdr:from>
    <xdr:to>
      <xdr:col>34</xdr:col>
      <xdr:colOff>113760</xdr:colOff>
      <xdr:row>359</xdr:row>
      <xdr:rowOff>56160</xdr:rowOff>
    </xdr:to>
    <xdr:sp macro="" textlink="">
      <xdr:nvSpPr>
        <xdr:cNvPr id="43" name="CustomShape 1"/>
        <xdr:cNvSpPr/>
      </xdr:nvSpPr>
      <xdr:spPr>
        <a:xfrm>
          <a:off x="4197240" y="47741040"/>
          <a:ext cx="102240" cy="101880"/>
        </a:xfrm>
        <a:prstGeom prst="rect">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5400</xdr:colOff>
      <xdr:row>508</xdr:row>
      <xdr:rowOff>11160</xdr:rowOff>
    </xdr:from>
    <xdr:to>
      <xdr:col>2</xdr:col>
      <xdr:colOff>70920</xdr:colOff>
      <xdr:row>509</xdr:row>
      <xdr:rowOff>93600</xdr:rowOff>
    </xdr:to>
    <xdr:sp macro="" textlink="">
      <xdr:nvSpPr>
        <xdr:cNvPr id="44" name="CustomShape 1"/>
        <xdr:cNvSpPr/>
      </xdr:nvSpPr>
      <xdr:spPr>
        <a:xfrm>
          <a:off x="136080" y="65781000"/>
          <a:ext cx="196200" cy="19692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5400</xdr:colOff>
      <xdr:row>592</xdr:row>
      <xdr:rowOff>11160</xdr:rowOff>
    </xdr:from>
    <xdr:to>
      <xdr:col>2</xdr:col>
      <xdr:colOff>70920</xdr:colOff>
      <xdr:row>593</xdr:row>
      <xdr:rowOff>93600</xdr:rowOff>
    </xdr:to>
    <xdr:sp macro="" textlink="">
      <xdr:nvSpPr>
        <xdr:cNvPr id="45" name="CustomShape 1"/>
        <xdr:cNvSpPr/>
      </xdr:nvSpPr>
      <xdr:spPr>
        <a:xfrm>
          <a:off x="136080" y="75668040"/>
          <a:ext cx="196200" cy="19692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5400</xdr:colOff>
      <xdr:row>424</xdr:row>
      <xdr:rowOff>11160</xdr:rowOff>
    </xdr:from>
    <xdr:to>
      <xdr:col>2</xdr:col>
      <xdr:colOff>70920</xdr:colOff>
      <xdr:row>425</xdr:row>
      <xdr:rowOff>93600</xdr:rowOff>
    </xdr:to>
    <xdr:sp macro="" textlink="">
      <xdr:nvSpPr>
        <xdr:cNvPr id="46" name="CustomShape 1"/>
        <xdr:cNvSpPr/>
      </xdr:nvSpPr>
      <xdr:spPr>
        <a:xfrm>
          <a:off x="136080" y="55894320"/>
          <a:ext cx="196200" cy="196560"/>
        </a:xfrm>
        <a:prstGeom prst="ellipse">
          <a:avLst/>
        </a:prstGeom>
        <a:solidFill>
          <a:srgbClr val="7030A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0</xdr:colOff>
      <xdr:row>0</xdr:row>
      <xdr:rowOff>0</xdr:rowOff>
    </xdr:from>
    <xdr:to>
      <xdr:col>76</xdr:col>
      <xdr:colOff>104040</xdr:colOff>
      <xdr:row>66</xdr:row>
      <xdr:rowOff>170640</xdr:rowOff>
    </xdr:to>
    <xdr:sp macro="" textlink="">
      <xdr:nvSpPr>
        <xdr:cNvPr id="47" name="CustomShape 1" hidden="1"/>
        <xdr:cNvSpPr/>
      </xdr:nvSpPr>
      <xdr:spPr>
        <a:xfrm>
          <a:off x="0" y="0"/>
          <a:ext cx="1005480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fr-FR"/>
        </a:p>
      </xdr:txBody>
    </xdr:sp>
    <xdr:clientData/>
  </xdr:twoCellAnchor>
  <xdr:twoCellAnchor>
    <xdr:from>
      <xdr:col>0</xdr:col>
      <xdr:colOff>0</xdr:colOff>
      <xdr:row>0</xdr:row>
      <xdr:rowOff>0</xdr:rowOff>
    </xdr:from>
    <xdr:to>
      <xdr:col>76</xdr:col>
      <xdr:colOff>104040</xdr:colOff>
      <xdr:row>66</xdr:row>
      <xdr:rowOff>170640</xdr:rowOff>
    </xdr:to>
    <xdr:sp macro="" textlink="">
      <xdr:nvSpPr>
        <xdr:cNvPr id="48" name="CustomShape 1" hidden="1"/>
        <xdr:cNvSpPr/>
      </xdr:nvSpPr>
      <xdr:spPr>
        <a:xfrm>
          <a:off x="0" y="0"/>
          <a:ext cx="1005480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fr-FR"/>
        </a:p>
      </xdr:txBody>
    </xdr:sp>
    <xdr:clientData/>
  </xdr:twoCellAnchor>
  <xdr:twoCellAnchor>
    <xdr:from>
      <xdr:col>0</xdr:col>
      <xdr:colOff>0</xdr:colOff>
      <xdr:row>0</xdr:row>
      <xdr:rowOff>0</xdr:rowOff>
    </xdr:from>
    <xdr:to>
      <xdr:col>76</xdr:col>
      <xdr:colOff>104040</xdr:colOff>
      <xdr:row>66</xdr:row>
      <xdr:rowOff>170640</xdr:rowOff>
    </xdr:to>
    <xdr:sp macro="" textlink="">
      <xdr:nvSpPr>
        <xdr:cNvPr id="49" name="CustomShape 1" hidden="1"/>
        <xdr:cNvSpPr/>
      </xdr:nvSpPr>
      <xdr:spPr>
        <a:xfrm>
          <a:off x="0" y="0"/>
          <a:ext cx="10054800" cy="952416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txBody>
        <a:bodyPr/>
        <a:lstStyle/>
        <a:p>
          <a:endParaRPr lang="fr-FR"/>
        </a:p>
      </xdr:txBody>
    </xdr:sp>
    <xdr:clientData/>
  </xdr:twoCellAnchor>
  <xdr:twoCellAnchor>
    <xdr:from>
      <xdr:col>0</xdr:col>
      <xdr:colOff>0</xdr:colOff>
      <xdr:row>0</xdr:row>
      <xdr:rowOff>0</xdr:rowOff>
    </xdr:from>
    <xdr:to>
      <xdr:col>76</xdr:col>
      <xdr:colOff>104775</xdr:colOff>
      <xdr:row>66</xdr:row>
      <xdr:rowOff>171450</xdr:rowOff>
    </xdr:to>
    <xdr:sp macro="" textlink="">
      <xdr:nvSpPr>
        <xdr:cNvPr id="1081"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108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1083"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103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1"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2"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3"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4"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76</xdr:col>
      <xdr:colOff>104775</xdr:colOff>
      <xdr:row>66</xdr:row>
      <xdr:rowOff>171450</xdr:rowOff>
    </xdr:to>
    <xdr:sp macro="" textlink="">
      <xdr:nvSpPr>
        <xdr:cNvPr id="55"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73</xdr:col>
      <xdr:colOff>68580</xdr:colOff>
      <xdr:row>70</xdr:row>
      <xdr:rowOff>121920</xdr:rowOff>
    </xdr:to>
    <xdr:sp macro="" textlink="">
      <xdr:nvSpPr>
        <xdr:cNvPr id="56"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73</xdr:col>
      <xdr:colOff>68580</xdr:colOff>
      <xdr:row>70</xdr:row>
      <xdr:rowOff>121920</xdr:rowOff>
    </xdr:to>
    <xdr:sp macro="" textlink="">
      <xdr:nvSpPr>
        <xdr:cNvPr id="57"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45</xdr:col>
      <xdr:colOff>85725</xdr:colOff>
      <xdr:row>0</xdr:row>
      <xdr:rowOff>47625</xdr:rowOff>
    </xdr:from>
    <xdr:to>
      <xdr:col>47</xdr:col>
      <xdr:colOff>38100</xdr:colOff>
      <xdr:row>2</xdr:row>
      <xdr:rowOff>76200</xdr:rowOff>
    </xdr:to>
    <xdr:pic>
      <xdr:nvPicPr>
        <xdr:cNvPr id="11265" name="Image 5"/>
        <xdr:cNvPicPr>
          <a:picLocks noChangeAspect="1" noChangeArrowheads="1"/>
        </xdr:cNvPicPr>
      </xdr:nvPicPr>
      <xdr:blipFill>
        <a:blip xmlns:r="http://schemas.openxmlformats.org/officeDocument/2006/relationships" r:embed="rId1" cstate="print"/>
        <a:srcRect/>
        <a:stretch>
          <a:fillRect/>
        </a:stretch>
      </xdr:blipFill>
      <xdr:spPr bwMode="auto">
        <a:xfrm>
          <a:off x="8239125" y="47625"/>
          <a:ext cx="314325" cy="333375"/>
        </a:xfrm>
        <a:prstGeom prst="rect">
          <a:avLst/>
        </a:prstGeom>
        <a:noFill/>
        <a:ln w="9525">
          <a:noFill/>
          <a:miter lim="800000"/>
          <a:headEnd/>
          <a:tailEnd/>
        </a:ln>
      </xdr:spPr>
    </xdr:pic>
    <xdr:clientData/>
  </xdr:twoCellAnchor>
  <xdr:twoCellAnchor>
    <xdr:from>
      <xdr:col>45</xdr:col>
      <xdr:colOff>85725</xdr:colOff>
      <xdr:row>39</xdr:row>
      <xdr:rowOff>47625</xdr:rowOff>
    </xdr:from>
    <xdr:to>
      <xdr:col>47</xdr:col>
      <xdr:colOff>38100</xdr:colOff>
      <xdr:row>41</xdr:row>
      <xdr:rowOff>76200</xdr:rowOff>
    </xdr:to>
    <xdr:pic>
      <xdr:nvPicPr>
        <xdr:cNvPr id="11266" name="Image 6"/>
        <xdr:cNvPicPr>
          <a:picLocks noChangeAspect="1" noChangeArrowheads="1"/>
        </xdr:cNvPicPr>
      </xdr:nvPicPr>
      <xdr:blipFill>
        <a:blip xmlns:r="http://schemas.openxmlformats.org/officeDocument/2006/relationships" r:embed="rId1" cstate="print"/>
        <a:srcRect/>
        <a:stretch>
          <a:fillRect/>
        </a:stretch>
      </xdr:blipFill>
      <xdr:spPr bwMode="auto">
        <a:xfrm>
          <a:off x="8239125" y="5781675"/>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11267" name="Image 7"/>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20</xdr:col>
      <xdr:colOff>66675</xdr:colOff>
      <xdr:row>0</xdr:row>
      <xdr:rowOff>0</xdr:rowOff>
    </xdr:from>
    <xdr:to>
      <xdr:col>22</xdr:col>
      <xdr:colOff>85725</xdr:colOff>
      <xdr:row>2</xdr:row>
      <xdr:rowOff>123825</xdr:rowOff>
    </xdr:to>
    <xdr:pic>
      <xdr:nvPicPr>
        <xdr:cNvPr id="11268" name="Image 10"/>
        <xdr:cNvPicPr>
          <a:picLocks noChangeAspect="1" noChangeArrowheads="1"/>
        </xdr:cNvPicPr>
      </xdr:nvPicPr>
      <xdr:blipFill>
        <a:blip xmlns:r="http://schemas.openxmlformats.org/officeDocument/2006/relationships" r:embed="rId3" cstate="print"/>
        <a:srcRect/>
        <a:stretch>
          <a:fillRect/>
        </a:stretch>
      </xdr:blipFill>
      <xdr:spPr bwMode="auto">
        <a:xfrm>
          <a:off x="3686175" y="0"/>
          <a:ext cx="381000" cy="428625"/>
        </a:xfrm>
        <a:prstGeom prst="rect">
          <a:avLst/>
        </a:prstGeom>
        <a:noFill/>
        <a:ln w="9525">
          <a:noFill/>
          <a:miter lim="800000"/>
          <a:headEnd/>
          <a:tailEnd/>
        </a:ln>
      </xdr:spPr>
    </xdr:pic>
    <xdr:clientData/>
  </xdr:twoCellAnchor>
  <xdr:twoCellAnchor editAs="absolute">
    <xdr:from>
      <xdr:col>23</xdr:col>
      <xdr:colOff>96329</xdr:colOff>
      <xdr:row>0</xdr:row>
      <xdr:rowOff>0</xdr:rowOff>
    </xdr:from>
    <xdr:to>
      <xdr:col>30</xdr:col>
      <xdr:colOff>48164</xdr:colOff>
      <xdr:row>2</xdr:row>
      <xdr:rowOff>142875</xdr:rowOff>
    </xdr:to>
    <xdr:pic>
      <xdr:nvPicPr>
        <xdr:cNvPr id="11269" name="Image 8"/>
        <xdr:cNvPicPr>
          <a:picLocks noChangeAspect="1" noChangeArrowheads="1"/>
        </xdr:cNvPicPr>
      </xdr:nvPicPr>
      <xdr:blipFill>
        <a:blip xmlns:r="http://schemas.openxmlformats.org/officeDocument/2006/relationships" r:embed="rId4" cstate="print"/>
        <a:srcRect t="24583" b="19374"/>
        <a:stretch>
          <a:fillRect/>
        </a:stretch>
      </xdr:blipFill>
      <xdr:spPr bwMode="auto">
        <a:xfrm>
          <a:off x="4819650" y="0"/>
          <a:ext cx="1219200" cy="4476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2</xdr:col>
      <xdr:colOff>171450</xdr:colOff>
      <xdr:row>2</xdr:row>
      <xdr:rowOff>19050</xdr:rowOff>
    </xdr:to>
    <xdr:pic>
      <xdr:nvPicPr>
        <xdr:cNvPr id="11270" name="Image 33"/>
        <xdr:cNvPicPr>
          <a:picLocks noChangeAspect="1" noChangeArrowheads="1"/>
        </xdr:cNvPicPr>
      </xdr:nvPicPr>
      <xdr:blipFill>
        <a:blip xmlns:r="http://schemas.openxmlformats.org/officeDocument/2006/relationships" r:embed="rId5" cstate="print"/>
        <a:srcRect/>
        <a:stretch>
          <a:fillRect/>
        </a:stretch>
      </xdr:blipFill>
      <xdr:spPr bwMode="auto">
        <a:xfrm>
          <a:off x="0" y="19050"/>
          <a:ext cx="533400" cy="3048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571500</xdr:colOff>
      <xdr:row>0</xdr:row>
      <xdr:rowOff>314325</xdr:rowOff>
    </xdr:to>
    <xdr:pic>
      <xdr:nvPicPr>
        <xdr:cNvPr id="7169" name="Image 2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71500" cy="3143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45</xdr:col>
      <xdr:colOff>85725</xdr:colOff>
      <xdr:row>38</xdr:row>
      <xdr:rowOff>47625</xdr:rowOff>
    </xdr:from>
    <xdr:to>
      <xdr:col>47</xdr:col>
      <xdr:colOff>38100</xdr:colOff>
      <xdr:row>40</xdr:row>
      <xdr:rowOff>76200</xdr:rowOff>
    </xdr:to>
    <xdr:pic>
      <xdr:nvPicPr>
        <xdr:cNvPr id="12289" name="Image 4"/>
        <xdr:cNvPicPr>
          <a:picLocks noChangeAspect="1" noChangeArrowheads="1"/>
        </xdr:cNvPicPr>
      </xdr:nvPicPr>
      <xdr:blipFill>
        <a:blip xmlns:r="http://schemas.openxmlformats.org/officeDocument/2006/relationships" r:embed="rId1" cstate="print"/>
        <a:srcRect/>
        <a:stretch>
          <a:fillRect/>
        </a:stretch>
      </xdr:blipFill>
      <xdr:spPr bwMode="auto">
        <a:xfrm>
          <a:off x="8229600" y="6448425"/>
          <a:ext cx="314325" cy="333375"/>
        </a:xfrm>
        <a:prstGeom prst="rect">
          <a:avLst/>
        </a:prstGeom>
        <a:noFill/>
        <a:ln w="9525">
          <a:noFill/>
          <a:miter lim="800000"/>
          <a:headEnd/>
          <a:tailEnd/>
        </a:ln>
      </xdr:spPr>
    </xdr:pic>
    <xdr:clientData/>
  </xdr:twoCellAnchor>
  <xdr:twoCellAnchor>
    <xdr:from>
      <xdr:col>1</xdr:col>
      <xdr:colOff>0</xdr:colOff>
      <xdr:row>43</xdr:row>
      <xdr:rowOff>19050</xdr:rowOff>
    </xdr:from>
    <xdr:to>
      <xdr:col>3</xdr:col>
      <xdr:colOff>180975</xdr:colOff>
      <xdr:row>46</xdr:row>
      <xdr:rowOff>19050</xdr:rowOff>
    </xdr:to>
    <xdr:pic>
      <xdr:nvPicPr>
        <xdr:cNvPr id="12290" name="Image 11"/>
        <xdr:cNvPicPr>
          <a:picLocks noChangeAspect="1" noChangeArrowheads="1"/>
        </xdr:cNvPicPr>
      </xdr:nvPicPr>
      <xdr:blipFill>
        <a:blip xmlns:r="http://schemas.openxmlformats.org/officeDocument/2006/relationships" r:embed="rId2" cstate="print"/>
        <a:srcRect t="10725" b="8168"/>
        <a:stretch>
          <a:fillRect/>
        </a:stretch>
      </xdr:blipFill>
      <xdr:spPr bwMode="auto">
        <a:xfrm>
          <a:off x="180975" y="7181850"/>
          <a:ext cx="542925" cy="457200"/>
        </a:xfrm>
        <a:prstGeom prst="rect">
          <a:avLst/>
        </a:prstGeom>
        <a:noFill/>
        <a:ln w="9525">
          <a:noFill/>
          <a:miter lim="800000"/>
          <a:headEnd/>
          <a:tailEnd/>
        </a:ln>
      </xdr:spPr>
    </xdr:pic>
    <xdr:clientData/>
  </xdr:twoCellAnchor>
  <xdr:twoCellAnchor>
    <xdr:from>
      <xdr:col>45</xdr:col>
      <xdr:colOff>95250</xdr:colOff>
      <xdr:row>38</xdr:row>
      <xdr:rowOff>47625</xdr:rowOff>
    </xdr:from>
    <xdr:to>
      <xdr:col>47</xdr:col>
      <xdr:colOff>66675</xdr:colOff>
      <xdr:row>40</xdr:row>
      <xdr:rowOff>114300</xdr:rowOff>
    </xdr:to>
    <xdr:pic>
      <xdr:nvPicPr>
        <xdr:cNvPr id="12291" name="Image 12"/>
        <xdr:cNvPicPr>
          <a:picLocks noChangeAspect="1" noChangeArrowheads="1"/>
        </xdr:cNvPicPr>
      </xdr:nvPicPr>
      <xdr:blipFill>
        <a:blip xmlns:r="http://schemas.openxmlformats.org/officeDocument/2006/relationships" r:embed="rId3" cstate="print"/>
        <a:srcRect/>
        <a:stretch>
          <a:fillRect/>
        </a:stretch>
      </xdr:blipFill>
      <xdr:spPr bwMode="auto">
        <a:xfrm>
          <a:off x="8239125" y="6448425"/>
          <a:ext cx="333375" cy="371475"/>
        </a:xfrm>
        <a:prstGeom prst="rect">
          <a:avLst/>
        </a:prstGeom>
        <a:noFill/>
        <a:ln w="9525">
          <a:noFill/>
          <a:miter lim="800000"/>
          <a:headEnd/>
          <a:tailEnd/>
        </a:ln>
      </xdr:spPr>
    </xdr:pic>
    <xdr:clientData/>
  </xdr:twoCellAnchor>
  <xdr:twoCellAnchor>
    <xdr:from>
      <xdr:col>45</xdr:col>
      <xdr:colOff>123825</xdr:colOff>
      <xdr:row>88</xdr:row>
      <xdr:rowOff>47625</xdr:rowOff>
    </xdr:from>
    <xdr:to>
      <xdr:col>47</xdr:col>
      <xdr:colOff>95250</xdr:colOff>
      <xdr:row>90</xdr:row>
      <xdr:rowOff>114300</xdr:rowOff>
    </xdr:to>
    <xdr:pic>
      <xdr:nvPicPr>
        <xdr:cNvPr id="12292" name="Image 13"/>
        <xdr:cNvPicPr>
          <a:picLocks noChangeAspect="1" noChangeArrowheads="1"/>
        </xdr:cNvPicPr>
      </xdr:nvPicPr>
      <xdr:blipFill>
        <a:blip xmlns:r="http://schemas.openxmlformats.org/officeDocument/2006/relationships" r:embed="rId3" cstate="print"/>
        <a:srcRect/>
        <a:stretch>
          <a:fillRect/>
        </a:stretch>
      </xdr:blipFill>
      <xdr:spPr bwMode="auto">
        <a:xfrm>
          <a:off x="8267700" y="14106525"/>
          <a:ext cx="333375" cy="371475"/>
        </a:xfrm>
        <a:prstGeom prst="rect">
          <a:avLst/>
        </a:prstGeom>
        <a:noFill/>
        <a:ln w="9525">
          <a:noFill/>
          <a:miter lim="800000"/>
          <a:headEnd/>
          <a:tailEnd/>
        </a:ln>
      </xdr:spPr>
    </xdr:pic>
    <xdr:clientData/>
  </xdr:twoCellAnchor>
  <xdr:twoCellAnchor>
    <xdr:from>
      <xdr:col>45</xdr:col>
      <xdr:colOff>95250</xdr:colOff>
      <xdr:row>131</xdr:row>
      <xdr:rowOff>47625</xdr:rowOff>
    </xdr:from>
    <xdr:to>
      <xdr:col>47</xdr:col>
      <xdr:colOff>66675</xdr:colOff>
      <xdr:row>133</xdr:row>
      <xdr:rowOff>114300</xdr:rowOff>
    </xdr:to>
    <xdr:pic>
      <xdr:nvPicPr>
        <xdr:cNvPr id="12293" name="Image 17"/>
        <xdr:cNvPicPr>
          <a:picLocks noChangeAspect="1" noChangeArrowheads="1"/>
        </xdr:cNvPicPr>
      </xdr:nvPicPr>
      <xdr:blipFill>
        <a:blip xmlns:r="http://schemas.openxmlformats.org/officeDocument/2006/relationships" r:embed="rId3" cstate="print"/>
        <a:srcRect/>
        <a:stretch>
          <a:fillRect/>
        </a:stretch>
      </xdr:blipFill>
      <xdr:spPr bwMode="auto">
        <a:xfrm>
          <a:off x="8239125" y="20697825"/>
          <a:ext cx="333375" cy="371475"/>
        </a:xfrm>
        <a:prstGeom prst="rect">
          <a:avLst/>
        </a:prstGeom>
        <a:noFill/>
        <a:ln w="9525">
          <a:noFill/>
          <a:miter lim="800000"/>
          <a:headEnd/>
          <a:tailEnd/>
        </a:ln>
      </xdr:spPr>
    </xdr:pic>
    <xdr:clientData/>
  </xdr:twoCellAnchor>
  <xdr:twoCellAnchor>
    <xdr:from>
      <xdr:col>27</xdr:col>
      <xdr:colOff>18360</xdr:colOff>
      <xdr:row>150</xdr:row>
      <xdr:rowOff>46440</xdr:rowOff>
    </xdr:from>
    <xdr:to>
      <xdr:col>31</xdr:col>
      <xdr:colOff>88200</xdr:colOff>
      <xdr:row>152</xdr:row>
      <xdr:rowOff>79200</xdr:rowOff>
    </xdr:to>
    <xdr:sp macro="" textlink="">
      <xdr:nvSpPr>
        <xdr:cNvPr id="188" name="CustomShape 1"/>
        <xdr:cNvSpPr/>
      </xdr:nvSpPr>
      <xdr:spPr>
        <a:xfrm>
          <a:off x="5178960" y="23592240"/>
          <a:ext cx="834120" cy="3373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Méthode</a:t>
          </a:r>
          <a:endParaRPr lang="fr-FR" sz="800" b="0" strike="noStrike" spc="-1">
            <a:latin typeface="Times New Roman"/>
          </a:endParaRPr>
        </a:p>
      </xdr:txBody>
    </xdr:sp>
    <xdr:clientData/>
  </xdr:twoCellAnchor>
  <xdr:twoCellAnchor>
    <xdr:from>
      <xdr:col>21</xdr:col>
      <xdr:colOff>122040</xdr:colOff>
      <xdr:row>163</xdr:row>
      <xdr:rowOff>122040</xdr:rowOff>
    </xdr:from>
    <xdr:to>
      <xdr:col>28</xdr:col>
      <xdr:colOff>54360</xdr:colOff>
      <xdr:row>166</xdr:row>
      <xdr:rowOff>4320</xdr:rowOff>
    </xdr:to>
    <xdr:sp macro="" textlink="">
      <xdr:nvSpPr>
        <xdr:cNvPr id="189" name="CustomShape 1"/>
        <xdr:cNvSpPr/>
      </xdr:nvSpPr>
      <xdr:spPr>
        <a:xfrm>
          <a:off x="4135680" y="25648920"/>
          <a:ext cx="1270440" cy="339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fr-FR" sz="800" b="0" strike="noStrike" spc="-1">
              <a:solidFill>
                <a:srgbClr val="000000"/>
              </a:solidFill>
              <a:latin typeface="Calibri"/>
            </a:rPr>
            <a:t>Mise en oeuvre</a:t>
          </a:r>
          <a:endParaRPr lang="fr-FR" sz="800" b="0" strike="noStrike" spc="-1">
            <a:latin typeface="Times New Roman"/>
          </a:endParaRPr>
        </a:p>
      </xdr:txBody>
    </xdr:sp>
    <xdr:clientData/>
  </xdr:twoCellAnchor>
  <xdr:twoCellAnchor>
    <xdr:from>
      <xdr:col>11</xdr:col>
      <xdr:colOff>29880</xdr:colOff>
      <xdr:row>163</xdr:row>
      <xdr:rowOff>103320</xdr:rowOff>
    </xdr:from>
    <xdr:to>
      <xdr:col>15</xdr:col>
      <xdr:colOff>102240</xdr:colOff>
      <xdr:row>165</xdr:row>
      <xdr:rowOff>124920</xdr:rowOff>
    </xdr:to>
    <xdr:sp macro="" textlink="">
      <xdr:nvSpPr>
        <xdr:cNvPr id="190" name="CustomShape 1"/>
        <xdr:cNvSpPr/>
      </xdr:nvSpPr>
      <xdr:spPr>
        <a:xfrm>
          <a:off x="2132280" y="25630200"/>
          <a:ext cx="836640" cy="3265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Moyens</a:t>
          </a:r>
          <a:endParaRPr lang="fr-FR" sz="800" b="0" strike="noStrike" spc="-1">
            <a:latin typeface="Times New Roman"/>
          </a:endParaRPr>
        </a:p>
      </xdr:txBody>
    </xdr:sp>
    <xdr:clientData/>
  </xdr:twoCellAnchor>
  <xdr:twoCellAnchor>
    <xdr:from>
      <xdr:col>4</xdr:col>
      <xdr:colOff>167400</xdr:colOff>
      <xdr:row>150</xdr:row>
      <xdr:rowOff>51480</xdr:rowOff>
    </xdr:from>
    <xdr:to>
      <xdr:col>10</xdr:col>
      <xdr:colOff>68400</xdr:colOff>
      <xdr:row>152</xdr:row>
      <xdr:rowOff>75960</xdr:rowOff>
    </xdr:to>
    <xdr:sp macro="" textlink="">
      <xdr:nvSpPr>
        <xdr:cNvPr id="191" name="CustomShape 1"/>
        <xdr:cNvSpPr/>
      </xdr:nvSpPr>
      <xdr:spPr>
        <a:xfrm>
          <a:off x="931680" y="23597280"/>
          <a:ext cx="1047960" cy="3290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Suivi - évaluation</a:t>
          </a:r>
          <a:endParaRPr lang="fr-FR" sz="800" b="0" strike="noStrike" spc="-1">
            <a:latin typeface="Times New Roman"/>
          </a:endParaRPr>
        </a:p>
      </xdr:txBody>
    </xdr:sp>
    <xdr:clientData/>
  </xdr:twoCellAnchor>
  <xdr:twoCellAnchor>
    <xdr:from>
      <xdr:col>17</xdr:col>
      <xdr:colOff>36000</xdr:colOff>
      <xdr:row>141</xdr:row>
      <xdr:rowOff>142920</xdr:rowOff>
    </xdr:from>
    <xdr:to>
      <xdr:col>21</xdr:col>
      <xdr:colOff>20880</xdr:colOff>
      <xdr:row>144</xdr:row>
      <xdr:rowOff>18360</xdr:rowOff>
    </xdr:to>
    <xdr:sp macro="" textlink="">
      <xdr:nvSpPr>
        <xdr:cNvPr id="192" name="CustomShape 1"/>
        <xdr:cNvSpPr/>
      </xdr:nvSpPr>
      <xdr:spPr>
        <a:xfrm>
          <a:off x="3285000" y="22317120"/>
          <a:ext cx="749520" cy="33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fr-FR" sz="800" b="0" strike="noStrike" spc="-1">
              <a:solidFill>
                <a:srgbClr val="000000"/>
              </a:solidFill>
              <a:latin typeface="Calibri"/>
            </a:rPr>
            <a:t>Objectifs</a:t>
          </a:r>
          <a:endParaRPr lang="fr-FR" sz="800" b="0" strike="noStrike" spc="-1">
            <a:latin typeface="Times New Roman"/>
          </a:endParaRPr>
        </a:p>
      </xdr:txBody>
    </xdr:sp>
    <xdr:clientData/>
  </xdr:twoCellAnchor>
  <xdr:twoCellAnchor>
    <xdr:from>
      <xdr:col>11</xdr:col>
      <xdr:colOff>74880</xdr:colOff>
      <xdr:row>151</xdr:row>
      <xdr:rowOff>96120</xdr:rowOff>
    </xdr:from>
    <xdr:to>
      <xdr:col>18</xdr:col>
      <xdr:colOff>180360</xdr:colOff>
      <xdr:row>154</xdr:row>
      <xdr:rowOff>82080</xdr:rowOff>
    </xdr:to>
    <xdr:sp macro="" textlink="">
      <xdr:nvSpPr>
        <xdr:cNvPr id="193" name="Line 1"/>
        <xdr:cNvSpPr/>
      </xdr:nvSpPr>
      <xdr:spPr>
        <a:xfrm>
          <a:off x="2177280" y="23794200"/>
          <a:ext cx="1443240" cy="44316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14</xdr:col>
      <xdr:colOff>114840</xdr:colOff>
      <xdr:row>154</xdr:row>
      <xdr:rowOff>127080</xdr:rowOff>
    </xdr:from>
    <xdr:to>
      <xdr:col>18</xdr:col>
      <xdr:colOff>180360</xdr:colOff>
      <xdr:row>161</xdr:row>
      <xdr:rowOff>135360</xdr:rowOff>
    </xdr:to>
    <xdr:sp macro="" textlink="">
      <xdr:nvSpPr>
        <xdr:cNvPr id="194" name="Line 1"/>
        <xdr:cNvSpPr/>
      </xdr:nvSpPr>
      <xdr:spPr>
        <a:xfrm flipV="1">
          <a:off x="2790720" y="24282360"/>
          <a:ext cx="829800" cy="107496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19</xdr:col>
      <xdr:colOff>41040</xdr:colOff>
      <xdr:row>154</xdr:row>
      <xdr:rowOff>110520</xdr:rowOff>
    </xdr:from>
    <xdr:to>
      <xdr:col>23</xdr:col>
      <xdr:colOff>72360</xdr:colOff>
      <xdr:row>161</xdr:row>
      <xdr:rowOff>140760</xdr:rowOff>
    </xdr:to>
    <xdr:sp macro="" textlink="">
      <xdr:nvSpPr>
        <xdr:cNvPr id="195" name="Line 1"/>
        <xdr:cNvSpPr/>
      </xdr:nvSpPr>
      <xdr:spPr>
        <a:xfrm>
          <a:off x="3672360" y="24265800"/>
          <a:ext cx="795960" cy="109692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19</xdr:col>
      <xdr:colOff>36720</xdr:colOff>
      <xdr:row>151</xdr:row>
      <xdr:rowOff>128160</xdr:rowOff>
    </xdr:from>
    <xdr:to>
      <xdr:col>25</xdr:col>
      <xdr:colOff>171000</xdr:colOff>
      <xdr:row>154</xdr:row>
      <xdr:rowOff>94320</xdr:rowOff>
    </xdr:to>
    <xdr:sp macro="" textlink="">
      <xdr:nvSpPr>
        <xdr:cNvPr id="196" name="Line 1"/>
        <xdr:cNvSpPr/>
      </xdr:nvSpPr>
      <xdr:spPr>
        <a:xfrm flipV="1">
          <a:off x="3668040" y="23826240"/>
          <a:ext cx="1281240" cy="42336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19</xdr:col>
      <xdr:colOff>10440</xdr:colOff>
      <xdr:row>145</xdr:row>
      <xdr:rowOff>64080</xdr:rowOff>
    </xdr:from>
    <xdr:to>
      <xdr:col>19</xdr:col>
      <xdr:colOff>20520</xdr:colOff>
      <xdr:row>154</xdr:row>
      <xdr:rowOff>61560</xdr:rowOff>
    </xdr:to>
    <xdr:sp macro="" textlink="">
      <xdr:nvSpPr>
        <xdr:cNvPr id="197" name="Line 1"/>
        <xdr:cNvSpPr/>
      </xdr:nvSpPr>
      <xdr:spPr>
        <a:xfrm flipH="1" flipV="1">
          <a:off x="3641760" y="22847760"/>
          <a:ext cx="10080" cy="1369080"/>
        </a:xfrm>
        <a:prstGeom prst="line">
          <a:avLst/>
        </a:prstGeom>
        <a:ln>
          <a:solidFill>
            <a:srgbClr val="4A7EBB"/>
          </a:solidFill>
        </a:ln>
      </xdr:spPr>
      <xdr:style>
        <a:lnRef idx="1">
          <a:schemeClr val="accent1"/>
        </a:lnRef>
        <a:fillRef idx="0">
          <a:schemeClr val="accent1"/>
        </a:fillRef>
        <a:effectRef idx="0">
          <a:schemeClr val="accent1"/>
        </a:effectRef>
        <a:fontRef idx="minor"/>
      </xdr:style>
      <xdr:txBody>
        <a:bodyPr/>
        <a:lstStyle/>
        <a:p>
          <a:endParaRPr lang="fr-FR"/>
        </a:p>
      </xdr:txBody>
    </xdr:sp>
    <xdr:clientData/>
  </xdr:twoCellAnchor>
  <xdr:twoCellAnchor>
    <xdr:from>
      <xdr:col>32</xdr:col>
      <xdr:colOff>173520</xdr:colOff>
      <xdr:row>153</xdr:row>
      <xdr:rowOff>9720</xdr:rowOff>
    </xdr:from>
    <xdr:to>
      <xdr:col>46</xdr:col>
      <xdr:colOff>13680</xdr:colOff>
      <xdr:row>168</xdr:row>
      <xdr:rowOff>8640</xdr:rowOff>
    </xdr:to>
    <xdr:sp macro="" textlink="">
      <xdr:nvSpPr>
        <xdr:cNvPr id="198" name="CustomShape 1"/>
        <xdr:cNvSpPr/>
      </xdr:nvSpPr>
      <xdr:spPr>
        <a:xfrm>
          <a:off x="6289560" y="24012720"/>
          <a:ext cx="2516040" cy="2284920"/>
        </a:xfrm>
        <a:prstGeom prst="rect">
          <a:avLst/>
        </a:prstGeom>
        <a:noFill/>
        <a:ln w="15840">
          <a:solidFill>
            <a:srgbClr val="FFFFFF"/>
          </a:solidFill>
          <a:round/>
        </a:ln>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23</xdr:col>
      <xdr:colOff>57150</xdr:colOff>
      <xdr:row>0</xdr:row>
      <xdr:rowOff>38100</xdr:rowOff>
    </xdr:from>
    <xdr:to>
      <xdr:col>26</xdr:col>
      <xdr:colOff>47625</xdr:colOff>
      <xdr:row>2</xdr:row>
      <xdr:rowOff>95250</xdr:rowOff>
    </xdr:to>
    <xdr:pic>
      <xdr:nvPicPr>
        <xdr:cNvPr id="12305" name="Image 31"/>
        <xdr:cNvPicPr>
          <a:picLocks noChangeAspect="1" noChangeArrowheads="1"/>
        </xdr:cNvPicPr>
      </xdr:nvPicPr>
      <xdr:blipFill>
        <a:blip xmlns:r="http://schemas.openxmlformats.org/officeDocument/2006/relationships" r:embed="rId4"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45</xdr:col>
      <xdr:colOff>95250</xdr:colOff>
      <xdr:row>0</xdr:row>
      <xdr:rowOff>47625</xdr:rowOff>
    </xdr:from>
    <xdr:to>
      <xdr:col>47</xdr:col>
      <xdr:colOff>85725</xdr:colOff>
      <xdr:row>2</xdr:row>
      <xdr:rowOff>114300</xdr:rowOff>
    </xdr:to>
    <xdr:pic>
      <xdr:nvPicPr>
        <xdr:cNvPr id="12306" name="Image 34"/>
        <xdr:cNvPicPr>
          <a:picLocks noChangeAspect="1" noChangeArrowheads="1"/>
        </xdr:cNvPicPr>
      </xdr:nvPicPr>
      <xdr:blipFill>
        <a:blip xmlns:r="http://schemas.openxmlformats.org/officeDocument/2006/relationships" r:embed="rId5" cstate="print"/>
        <a:srcRect/>
        <a:stretch>
          <a:fillRect/>
        </a:stretch>
      </xdr:blipFill>
      <xdr:spPr bwMode="auto">
        <a:xfrm>
          <a:off x="8239125" y="47625"/>
          <a:ext cx="352425" cy="371475"/>
        </a:xfrm>
        <a:prstGeom prst="rect">
          <a:avLst/>
        </a:prstGeom>
        <a:noFill/>
        <a:ln w="9525">
          <a:noFill/>
          <a:miter lim="800000"/>
          <a:headEnd/>
          <a:tailEnd/>
        </a:ln>
      </xdr:spPr>
    </xdr:pic>
    <xdr:clientData/>
  </xdr:twoCellAnchor>
  <xdr:twoCellAnchor editAs="oneCell">
    <xdr:from>
      <xdr:col>1</xdr:col>
      <xdr:colOff>0</xdr:colOff>
      <xdr:row>13</xdr:row>
      <xdr:rowOff>19050</xdr:rowOff>
    </xdr:from>
    <xdr:to>
      <xdr:col>4</xdr:col>
      <xdr:colOff>19050</xdr:colOff>
      <xdr:row>16</xdr:row>
      <xdr:rowOff>19050</xdr:rowOff>
    </xdr:to>
    <xdr:pic>
      <xdr:nvPicPr>
        <xdr:cNvPr id="12307" name="Image 35"/>
        <xdr:cNvPicPr>
          <a:picLocks noChangeAspect="1" noChangeArrowheads="1"/>
        </xdr:cNvPicPr>
      </xdr:nvPicPr>
      <xdr:blipFill>
        <a:blip xmlns:r="http://schemas.openxmlformats.org/officeDocument/2006/relationships" r:embed="rId2" cstate="print"/>
        <a:srcRect t="10725" b="8168"/>
        <a:stretch>
          <a:fillRect/>
        </a:stretch>
      </xdr:blipFill>
      <xdr:spPr bwMode="auto">
        <a:xfrm>
          <a:off x="180975" y="2076450"/>
          <a:ext cx="561975" cy="457200"/>
        </a:xfrm>
        <a:prstGeom prst="rect">
          <a:avLst/>
        </a:prstGeom>
        <a:noFill/>
        <a:ln w="9525">
          <a:noFill/>
          <a:miter lim="800000"/>
          <a:headEnd/>
          <a:tailEnd/>
        </a:ln>
      </xdr:spPr>
    </xdr:pic>
    <xdr:clientData/>
  </xdr:twoCellAnchor>
  <xdr:twoCellAnchor editAs="oneCell">
    <xdr:from>
      <xdr:col>0</xdr:col>
      <xdr:colOff>171450</xdr:colOff>
      <xdr:row>92</xdr:row>
      <xdr:rowOff>114300</xdr:rowOff>
    </xdr:from>
    <xdr:to>
      <xdr:col>3</xdr:col>
      <xdr:colOff>76200</xdr:colOff>
      <xdr:row>95</xdr:row>
      <xdr:rowOff>104775</xdr:rowOff>
    </xdr:to>
    <xdr:pic>
      <xdr:nvPicPr>
        <xdr:cNvPr id="12308" name="Image 36"/>
        <xdr:cNvPicPr>
          <a:picLocks noChangeAspect="1" noChangeArrowheads="1"/>
        </xdr:cNvPicPr>
      </xdr:nvPicPr>
      <xdr:blipFill>
        <a:blip xmlns:r="http://schemas.openxmlformats.org/officeDocument/2006/relationships" r:embed="rId6" cstate="print"/>
        <a:srcRect/>
        <a:stretch>
          <a:fillRect/>
        </a:stretch>
      </xdr:blipFill>
      <xdr:spPr bwMode="auto">
        <a:xfrm>
          <a:off x="171450" y="14782800"/>
          <a:ext cx="447675" cy="447675"/>
        </a:xfrm>
        <a:prstGeom prst="rect">
          <a:avLst/>
        </a:prstGeom>
        <a:noFill/>
        <a:ln w="9525">
          <a:noFill/>
          <a:miter lim="800000"/>
          <a:headEnd/>
          <a:tailEnd/>
        </a:ln>
      </xdr:spPr>
    </xdr:pic>
    <xdr:clientData/>
  </xdr:twoCellAnchor>
  <xdr:twoCellAnchor editAs="oneCell">
    <xdr:from>
      <xdr:col>0</xdr:col>
      <xdr:colOff>161925</xdr:colOff>
      <xdr:row>136</xdr:row>
      <xdr:rowOff>0</xdr:rowOff>
    </xdr:from>
    <xdr:to>
      <xdr:col>3</xdr:col>
      <xdr:colOff>66675</xdr:colOff>
      <xdr:row>138</xdr:row>
      <xdr:rowOff>142875</xdr:rowOff>
    </xdr:to>
    <xdr:pic>
      <xdr:nvPicPr>
        <xdr:cNvPr id="12309" name="Image 37"/>
        <xdr:cNvPicPr>
          <a:picLocks noChangeAspect="1" noChangeArrowheads="1"/>
        </xdr:cNvPicPr>
      </xdr:nvPicPr>
      <xdr:blipFill>
        <a:blip xmlns:r="http://schemas.openxmlformats.org/officeDocument/2006/relationships" r:embed="rId7" cstate="print"/>
        <a:srcRect/>
        <a:stretch>
          <a:fillRect/>
        </a:stretch>
      </xdr:blipFill>
      <xdr:spPr bwMode="auto">
        <a:xfrm>
          <a:off x="161925" y="21412200"/>
          <a:ext cx="447675" cy="447675"/>
        </a:xfrm>
        <a:prstGeom prst="rect">
          <a:avLst/>
        </a:prstGeom>
        <a:noFill/>
        <a:ln w="9525">
          <a:noFill/>
          <a:miter lim="800000"/>
          <a:headEnd/>
          <a:tailEnd/>
        </a:ln>
      </xdr:spPr>
    </xdr:pic>
    <xdr:clientData/>
  </xdr:twoCellAnchor>
  <xdr:twoCellAnchor editAs="oneCell">
    <xdr:from>
      <xdr:col>3</xdr:col>
      <xdr:colOff>180975</xdr:colOff>
      <xdr:row>140</xdr:row>
      <xdr:rowOff>9525</xdr:rowOff>
    </xdr:from>
    <xdr:to>
      <xdr:col>31</xdr:col>
      <xdr:colOff>171450</xdr:colOff>
      <xdr:row>167</xdr:row>
      <xdr:rowOff>104775</xdr:rowOff>
    </xdr:to>
    <xdr:graphicFrame macro="">
      <xdr:nvGraphicFramePr>
        <xdr:cNvPr id="12310"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19</xdr:col>
      <xdr:colOff>171450</xdr:colOff>
      <xdr:row>0</xdr:row>
      <xdr:rowOff>9525</xdr:rowOff>
    </xdr:from>
    <xdr:to>
      <xdr:col>22</xdr:col>
      <xdr:colOff>9525</xdr:colOff>
      <xdr:row>2</xdr:row>
      <xdr:rowOff>133350</xdr:rowOff>
    </xdr:to>
    <xdr:pic>
      <xdr:nvPicPr>
        <xdr:cNvPr id="12311" name="Image 38"/>
        <xdr:cNvPicPr>
          <a:picLocks noChangeAspect="1" noChangeArrowheads="1"/>
        </xdr:cNvPicPr>
      </xdr:nvPicPr>
      <xdr:blipFill>
        <a:blip xmlns:r="http://schemas.openxmlformats.org/officeDocument/2006/relationships" r:embed="rId9" cstate="print"/>
        <a:srcRect/>
        <a:stretch>
          <a:fillRect/>
        </a:stretch>
      </xdr:blipFill>
      <xdr:spPr bwMode="auto">
        <a:xfrm>
          <a:off x="3609975" y="9525"/>
          <a:ext cx="381000" cy="428625"/>
        </a:xfrm>
        <a:prstGeom prst="rect">
          <a:avLst/>
        </a:prstGeom>
        <a:noFill/>
        <a:ln w="9525">
          <a:noFill/>
          <a:miter lim="800000"/>
          <a:headEnd/>
          <a:tailEnd/>
        </a:ln>
      </xdr:spPr>
    </xdr:pic>
    <xdr:clientData/>
  </xdr:twoCellAnchor>
  <xdr:twoCellAnchor editAs="absolute">
    <xdr:from>
      <xdr:col>26</xdr:col>
      <xdr:colOff>85725</xdr:colOff>
      <xdr:row>0</xdr:row>
      <xdr:rowOff>0</xdr:rowOff>
    </xdr:from>
    <xdr:to>
      <xdr:col>33</xdr:col>
      <xdr:colOff>38100</xdr:colOff>
      <xdr:row>2</xdr:row>
      <xdr:rowOff>142875</xdr:rowOff>
    </xdr:to>
    <xdr:pic>
      <xdr:nvPicPr>
        <xdr:cNvPr id="12312" name="Image 8"/>
        <xdr:cNvPicPr>
          <a:picLocks noChangeAspect="1" noChangeArrowheads="1"/>
        </xdr:cNvPicPr>
      </xdr:nvPicPr>
      <xdr:blipFill>
        <a:blip xmlns:r="http://schemas.openxmlformats.org/officeDocument/2006/relationships" r:embed="rId10" cstate="print"/>
        <a:srcRect t="24583" b="19374"/>
        <a:stretch>
          <a:fillRect/>
        </a:stretch>
      </xdr:blipFill>
      <xdr:spPr bwMode="auto">
        <a:xfrm>
          <a:off x="4791075" y="0"/>
          <a:ext cx="1219200" cy="447675"/>
        </a:xfrm>
        <a:prstGeom prst="rect">
          <a:avLst/>
        </a:prstGeom>
        <a:noFill/>
        <a:ln w="9525">
          <a:noFill/>
          <a:miter lim="800000"/>
          <a:headEnd/>
          <a:tailEnd/>
        </a:ln>
      </xdr:spPr>
    </xdr:pic>
    <xdr:clientData/>
  </xdr:twoCellAnchor>
  <xdr:twoCellAnchor editAs="oneCell">
    <xdr:from>
      <xdr:col>0</xdr:col>
      <xdr:colOff>0</xdr:colOff>
      <xdr:row>0</xdr:row>
      <xdr:rowOff>57150</xdr:rowOff>
    </xdr:from>
    <xdr:to>
      <xdr:col>4</xdr:col>
      <xdr:colOff>161925</xdr:colOff>
      <xdr:row>3</xdr:row>
      <xdr:rowOff>104775</xdr:rowOff>
    </xdr:to>
    <xdr:pic>
      <xdr:nvPicPr>
        <xdr:cNvPr id="12313" name="Image 33"/>
        <xdr:cNvPicPr>
          <a:picLocks noChangeAspect="1" noChangeArrowheads="1"/>
        </xdr:cNvPicPr>
      </xdr:nvPicPr>
      <xdr:blipFill>
        <a:blip xmlns:r="http://schemas.openxmlformats.org/officeDocument/2006/relationships" r:embed="rId11" cstate="print"/>
        <a:srcRect/>
        <a:stretch>
          <a:fillRect/>
        </a:stretch>
      </xdr:blipFill>
      <xdr:spPr bwMode="auto">
        <a:xfrm>
          <a:off x="0" y="57150"/>
          <a:ext cx="885825" cy="5048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600075</xdr:colOff>
      <xdr:row>18</xdr:row>
      <xdr:rowOff>19050</xdr:rowOff>
    </xdr:from>
    <xdr:to>
      <xdr:col>10</xdr:col>
      <xdr:colOff>771525</xdr:colOff>
      <xdr:row>20</xdr:row>
      <xdr:rowOff>0</xdr:rowOff>
    </xdr:to>
    <xdr:pic>
      <xdr:nvPicPr>
        <xdr:cNvPr id="3074" name="Image 2"/>
        <xdr:cNvPicPr>
          <a:picLocks noChangeAspect="1" noChangeArrowheads="1"/>
        </xdr:cNvPicPr>
      </xdr:nvPicPr>
      <xdr:blipFill>
        <a:blip xmlns:r="http://schemas.openxmlformats.org/officeDocument/2006/relationships" r:embed="rId1" cstate="print"/>
        <a:srcRect/>
        <a:stretch>
          <a:fillRect/>
        </a:stretch>
      </xdr:blipFill>
      <xdr:spPr bwMode="auto">
        <a:xfrm>
          <a:off x="7429500" y="5276850"/>
          <a:ext cx="885825" cy="438150"/>
        </a:xfrm>
        <a:prstGeom prst="rect">
          <a:avLst/>
        </a:prstGeom>
        <a:noFill/>
        <a:ln w="9525">
          <a:noFill/>
          <a:miter lim="800000"/>
          <a:headEnd/>
          <a:tailEnd/>
        </a:ln>
      </xdr:spPr>
    </xdr:pic>
    <xdr:clientData/>
  </xdr:twoCellAnchor>
  <xdr:twoCellAnchor editAs="oneCell">
    <xdr:from>
      <xdr:col>3</xdr:col>
      <xdr:colOff>38100</xdr:colOff>
      <xdr:row>0</xdr:row>
      <xdr:rowOff>0</xdr:rowOff>
    </xdr:from>
    <xdr:to>
      <xdr:col>3</xdr:col>
      <xdr:colOff>571500</xdr:colOff>
      <xdr:row>1</xdr:row>
      <xdr:rowOff>219075</xdr:rowOff>
    </xdr:to>
    <xdr:pic>
      <xdr:nvPicPr>
        <xdr:cNvPr id="3075" name="Image 4"/>
        <xdr:cNvPicPr>
          <a:picLocks noChangeAspect="1" noChangeArrowheads="1"/>
        </xdr:cNvPicPr>
      </xdr:nvPicPr>
      <xdr:blipFill>
        <a:blip xmlns:r="http://schemas.openxmlformats.org/officeDocument/2006/relationships" r:embed="rId2" cstate="print"/>
        <a:srcRect/>
        <a:stretch>
          <a:fillRect/>
        </a:stretch>
      </xdr:blipFill>
      <xdr:spPr bwMode="auto">
        <a:xfrm>
          <a:off x="2314575" y="0"/>
          <a:ext cx="533400" cy="447675"/>
        </a:xfrm>
        <a:prstGeom prst="rect">
          <a:avLst/>
        </a:prstGeom>
        <a:noFill/>
        <a:ln w="9525">
          <a:noFill/>
          <a:miter lim="800000"/>
          <a:headEnd/>
          <a:tailEnd/>
        </a:ln>
      </xdr:spPr>
    </xdr:pic>
    <xdr:clientData/>
  </xdr:twoCellAnchor>
  <xdr:twoCellAnchor editAs="oneCell">
    <xdr:from>
      <xdr:col>3</xdr:col>
      <xdr:colOff>57150</xdr:colOff>
      <xdr:row>0</xdr:row>
      <xdr:rowOff>0</xdr:rowOff>
    </xdr:from>
    <xdr:to>
      <xdr:col>4</xdr:col>
      <xdr:colOff>180975</xdr:colOff>
      <xdr:row>2</xdr:row>
      <xdr:rowOff>57150</xdr:rowOff>
    </xdr:to>
    <xdr:pic>
      <xdr:nvPicPr>
        <xdr:cNvPr id="3076" name="Image 5"/>
        <xdr:cNvPicPr>
          <a:picLocks noChangeAspect="1" noChangeArrowheads="1"/>
        </xdr:cNvPicPr>
      </xdr:nvPicPr>
      <xdr:blipFill>
        <a:blip xmlns:r="http://schemas.openxmlformats.org/officeDocument/2006/relationships" r:embed="rId3" cstate="print"/>
        <a:srcRect/>
        <a:stretch>
          <a:fillRect/>
        </a:stretch>
      </xdr:blipFill>
      <xdr:spPr bwMode="auto">
        <a:xfrm>
          <a:off x="2333625" y="0"/>
          <a:ext cx="838200" cy="514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13</xdr:row>
      <xdr:rowOff>104775</xdr:rowOff>
    </xdr:from>
    <xdr:to>
      <xdr:col>13</xdr:col>
      <xdr:colOff>76200</xdr:colOff>
      <xdr:row>16</xdr:row>
      <xdr:rowOff>104775</xdr:rowOff>
    </xdr:to>
    <xdr:pic>
      <xdr:nvPicPr>
        <xdr:cNvPr id="4097" name="Image 9"/>
        <xdr:cNvPicPr>
          <a:picLocks noChangeAspect="1" noChangeArrowheads="1"/>
        </xdr:cNvPicPr>
      </xdr:nvPicPr>
      <xdr:blipFill>
        <a:blip xmlns:r="http://schemas.openxmlformats.org/officeDocument/2006/relationships" r:embed="rId1" cstate="print"/>
        <a:srcRect t="10725" b="8168"/>
        <a:stretch>
          <a:fillRect/>
        </a:stretch>
      </xdr:blipFill>
      <xdr:spPr bwMode="auto">
        <a:xfrm>
          <a:off x="1857375" y="2428875"/>
          <a:ext cx="571500" cy="495300"/>
        </a:xfrm>
        <a:prstGeom prst="rect">
          <a:avLst/>
        </a:prstGeom>
        <a:noFill/>
        <a:ln w="9525">
          <a:noFill/>
          <a:miter lim="800000"/>
          <a:headEnd/>
          <a:tailEnd/>
        </a:ln>
      </xdr:spPr>
    </xdr:pic>
    <xdr:clientData/>
  </xdr:twoCellAnchor>
  <xdr:twoCellAnchor>
    <xdr:from>
      <xdr:col>15</xdr:col>
      <xdr:colOff>161925</xdr:colOff>
      <xdr:row>7</xdr:row>
      <xdr:rowOff>133350</xdr:rowOff>
    </xdr:from>
    <xdr:to>
      <xdr:col>18</xdr:col>
      <xdr:colOff>104775</xdr:colOff>
      <xdr:row>11</xdr:row>
      <xdr:rowOff>9525</xdr:rowOff>
    </xdr:to>
    <xdr:pic>
      <xdr:nvPicPr>
        <xdr:cNvPr id="4098" name="Image 10"/>
        <xdr:cNvPicPr>
          <a:picLocks noChangeAspect="1" noChangeArrowheads="1"/>
        </xdr:cNvPicPr>
      </xdr:nvPicPr>
      <xdr:blipFill>
        <a:blip xmlns:r="http://schemas.openxmlformats.org/officeDocument/2006/relationships" r:embed="rId2" cstate="print"/>
        <a:srcRect/>
        <a:stretch>
          <a:fillRect/>
        </a:stretch>
      </xdr:blipFill>
      <xdr:spPr bwMode="auto">
        <a:xfrm>
          <a:off x="2876550" y="1352550"/>
          <a:ext cx="485775" cy="600075"/>
        </a:xfrm>
        <a:prstGeom prst="rect">
          <a:avLst/>
        </a:prstGeom>
        <a:noFill/>
        <a:ln w="9525">
          <a:noFill/>
          <a:miter lim="800000"/>
          <a:headEnd/>
          <a:tailEnd/>
        </a:ln>
      </xdr:spPr>
    </xdr:pic>
    <xdr:clientData/>
  </xdr:twoCellAnchor>
  <xdr:twoCellAnchor>
    <xdr:from>
      <xdr:col>22</xdr:col>
      <xdr:colOff>114300</xdr:colOff>
      <xdr:row>4</xdr:row>
      <xdr:rowOff>123825</xdr:rowOff>
    </xdr:from>
    <xdr:to>
      <xdr:col>24</xdr:col>
      <xdr:colOff>171450</xdr:colOff>
      <xdr:row>7</xdr:row>
      <xdr:rowOff>114300</xdr:rowOff>
    </xdr:to>
    <xdr:pic>
      <xdr:nvPicPr>
        <xdr:cNvPr id="4099" name="Image 11"/>
        <xdr:cNvPicPr>
          <a:picLocks noChangeAspect="1" noChangeArrowheads="1"/>
        </xdr:cNvPicPr>
      </xdr:nvPicPr>
      <xdr:blipFill>
        <a:blip xmlns:r="http://schemas.openxmlformats.org/officeDocument/2006/relationships" r:embed="rId3" cstate="print"/>
        <a:srcRect/>
        <a:stretch>
          <a:fillRect/>
        </a:stretch>
      </xdr:blipFill>
      <xdr:spPr bwMode="auto">
        <a:xfrm>
          <a:off x="4095750" y="771525"/>
          <a:ext cx="419100" cy="561975"/>
        </a:xfrm>
        <a:prstGeom prst="rect">
          <a:avLst/>
        </a:prstGeom>
        <a:noFill/>
        <a:ln w="9525">
          <a:noFill/>
          <a:miter lim="800000"/>
          <a:headEnd/>
          <a:tailEnd/>
        </a:ln>
      </xdr:spPr>
    </xdr:pic>
    <xdr:clientData/>
  </xdr:twoCellAnchor>
  <xdr:twoCellAnchor>
    <xdr:from>
      <xdr:col>38</xdr:col>
      <xdr:colOff>85725</xdr:colOff>
      <xdr:row>12</xdr:row>
      <xdr:rowOff>57150</xdr:rowOff>
    </xdr:from>
    <xdr:to>
      <xdr:col>40</xdr:col>
      <xdr:colOff>133350</xdr:colOff>
      <xdr:row>15</xdr:row>
      <xdr:rowOff>28575</xdr:rowOff>
    </xdr:to>
    <xdr:pic>
      <xdr:nvPicPr>
        <xdr:cNvPr id="4100" name="Image 12"/>
        <xdr:cNvPicPr>
          <a:picLocks noChangeAspect="1" noChangeArrowheads="1"/>
        </xdr:cNvPicPr>
      </xdr:nvPicPr>
      <xdr:blipFill>
        <a:blip xmlns:r="http://schemas.openxmlformats.org/officeDocument/2006/relationships" r:embed="rId4" cstate="print"/>
        <a:srcRect/>
        <a:stretch>
          <a:fillRect/>
        </a:stretch>
      </xdr:blipFill>
      <xdr:spPr bwMode="auto">
        <a:xfrm>
          <a:off x="6962775" y="2190750"/>
          <a:ext cx="409575" cy="504825"/>
        </a:xfrm>
        <a:prstGeom prst="rect">
          <a:avLst/>
        </a:prstGeom>
        <a:noFill/>
        <a:ln w="9525">
          <a:noFill/>
          <a:miter lim="800000"/>
          <a:headEnd/>
          <a:tailEnd/>
        </a:ln>
      </xdr:spPr>
    </xdr:pic>
    <xdr:clientData/>
  </xdr:twoCellAnchor>
  <xdr:twoCellAnchor>
    <xdr:from>
      <xdr:col>36</xdr:col>
      <xdr:colOff>47625</xdr:colOff>
      <xdr:row>22</xdr:row>
      <xdr:rowOff>28575</xdr:rowOff>
    </xdr:from>
    <xdr:to>
      <xdr:col>38</xdr:col>
      <xdr:colOff>95250</xdr:colOff>
      <xdr:row>24</xdr:row>
      <xdr:rowOff>152400</xdr:rowOff>
    </xdr:to>
    <xdr:pic>
      <xdr:nvPicPr>
        <xdr:cNvPr id="4101" name="Image 13"/>
        <xdr:cNvPicPr>
          <a:picLocks noChangeAspect="1" noChangeArrowheads="1"/>
        </xdr:cNvPicPr>
      </xdr:nvPicPr>
      <xdr:blipFill>
        <a:blip xmlns:r="http://schemas.openxmlformats.org/officeDocument/2006/relationships" r:embed="rId5" cstate="print"/>
        <a:srcRect/>
        <a:stretch>
          <a:fillRect/>
        </a:stretch>
      </xdr:blipFill>
      <xdr:spPr bwMode="auto">
        <a:xfrm>
          <a:off x="6562725" y="3762375"/>
          <a:ext cx="409575" cy="428625"/>
        </a:xfrm>
        <a:prstGeom prst="rect">
          <a:avLst/>
        </a:prstGeom>
        <a:noFill/>
        <a:ln w="9525">
          <a:noFill/>
          <a:miter lim="800000"/>
          <a:headEnd/>
          <a:tailEnd/>
        </a:ln>
      </xdr:spPr>
    </xdr:pic>
    <xdr:clientData/>
  </xdr:twoCellAnchor>
  <xdr:twoCellAnchor>
    <xdr:from>
      <xdr:col>29</xdr:col>
      <xdr:colOff>161925</xdr:colOff>
      <xdr:row>29</xdr:row>
      <xdr:rowOff>28575</xdr:rowOff>
    </xdr:from>
    <xdr:to>
      <xdr:col>32</xdr:col>
      <xdr:colOff>19050</xdr:colOff>
      <xdr:row>31</xdr:row>
      <xdr:rowOff>142875</xdr:rowOff>
    </xdr:to>
    <xdr:pic>
      <xdr:nvPicPr>
        <xdr:cNvPr id="4102" name="Image 14"/>
        <xdr:cNvPicPr>
          <a:picLocks noChangeAspect="1" noChangeArrowheads="1"/>
        </xdr:cNvPicPr>
      </xdr:nvPicPr>
      <xdr:blipFill>
        <a:blip xmlns:r="http://schemas.openxmlformats.org/officeDocument/2006/relationships" r:embed="rId6" cstate="print"/>
        <a:srcRect/>
        <a:stretch>
          <a:fillRect/>
        </a:stretch>
      </xdr:blipFill>
      <xdr:spPr bwMode="auto">
        <a:xfrm>
          <a:off x="5410200" y="5019675"/>
          <a:ext cx="400050" cy="495300"/>
        </a:xfrm>
        <a:prstGeom prst="rect">
          <a:avLst/>
        </a:prstGeom>
        <a:noFill/>
        <a:ln w="9525">
          <a:noFill/>
          <a:miter lim="800000"/>
          <a:headEnd/>
          <a:tailEnd/>
        </a:ln>
      </xdr:spPr>
    </xdr:pic>
    <xdr:clientData/>
  </xdr:twoCellAnchor>
  <xdr:twoCellAnchor>
    <xdr:from>
      <xdr:col>3</xdr:col>
      <xdr:colOff>47625</xdr:colOff>
      <xdr:row>4</xdr:row>
      <xdr:rowOff>9525</xdr:rowOff>
    </xdr:from>
    <xdr:to>
      <xdr:col>5</xdr:col>
      <xdr:colOff>95250</xdr:colOff>
      <xdr:row>6</xdr:row>
      <xdr:rowOff>133350</xdr:rowOff>
    </xdr:to>
    <xdr:pic>
      <xdr:nvPicPr>
        <xdr:cNvPr id="4103" name="Image 15"/>
        <xdr:cNvPicPr>
          <a:picLocks noChangeAspect="1" noChangeArrowheads="1"/>
        </xdr:cNvPicPr>
      </xdr:nvPicPr>
      <xdr:blipFill>
        <a:blip xmlns:r="http://schemas.openxmlformats.org/officeDocument/2006/relationships" r:embed="rId7" cstate="print"/>
        <a:srcRect/>
        <a:stretch>
          <a:fillRect/>
        </a:stretch>
      </xdr:blipFill>
      <xdr:spPr bwMode="auto">
        <a:xfrm>
          <a:off x="590550" y="657225"/>
          <a:ext cx="409575" cy="504825"/>
        </a:xfrm>
        <a:prstGeom prst="rect">
          <a:avLst/>
        </a:prstGeom>
        <a:noFill/>
        <a:ln w="9525">
          <a:noFill/>
          <a:miter lim="800000"/>
          <a:headEnd/>
          <a:tailEnd/>
        </a:ln>
      </xdr:spPr>
    </xdr:pic>
    <xdr:clientData/>
  </xdr:twoCellAnchor>
  <xdr:twoCellAnchor>
    <xdr:from>
      <xdr:col>10</xdr:col>
      <xdr:colOff>96840</xdr:colOff>
      <xdr:row>10</xdr:row>
      <xdr:rowOff>92160</xdr:rowOff>
    </xdr:from>
    <xdr:to>
      <xdr:col>38</xdr:col>
      <xdr:colOff>67680</xdr:colOff>
      <xdr:row>29</xdr:row>
      <xdr:rowOff>118080</xdr:rowOff>
    </xdr:to>
    <xdr:sp macro="" textlink="">
      <xdr:nvSpPr>
        <xdr:cNvPr id="59" name="CustomShape 1"/>
        <xdr:cNvSpPr/>
      </xdr:nvSpPr>
      <xdr:spPr>
        <a:xfrm>
          <a:off x="2008080" y="1844640"/>
          <a:ext cx="5322600" cy="3264480"/>
        </a:xfrm>
        <a:prstGeom prst="arc">
          <a:avLst>
            <a:gd name="adj1" fmla="val 12653980"/>
            <a:gd name="adj2" fmla="val 6671867"/>
          </a:avLst>
        </a:prstGeom>
        <a:noFill/>
        <a:ln w="28440">
          <a:noFill/>
        </a:ln>
        <a:effectLst>
          <a:outerShdw blurRad="50800" dist="37674" dir="2700000" algn="tl" rotWithShape="0">
            <a:srgbClr val="000000">
              <a:alpha val="40000"/>
            </a:srgbClr>
          </a:outerShdw>
        </a:effectLst>
      </xdr:spPr>
      <xdr:style>
        <a:lnRef idx="3">
          <a:schemeClr val="accent1"/>
        </a:lnRef>
        <a:fillRef idx="0">
          <a:schemeClr val="accent1"/>
        </a:fillRef>
        <a:effectRef idx="2">
          <a:schemeClr val="accent1"/>
        </a:effectRef>
        <a:fontRef idx="minor"/>
      </xdr:style>
      <xdr:txBody>
        <a:bodyPr/>
        <a:lstStyle/>
        <a:p>
          <a:endParaRPr lang="fr-FR"/>
        </a:p>
      </xdr:txBody>
    </xdr:sp>
    <xdr:clientData/>
  </xdr:twoCellAnchor>
  <xdr:twoCellAnchor editAs="oneCell">
    <xdr:from>
      <xdr:col>32</xdr:col>
      <xdr:colOff>123825</xdr:colOff>
      <xdr:row>3</xdr:row>
      <xdr:rowOff>104775</xdr:rowOff>
    </xdr:from>
    <xdr:to>
      <xdr:col>35</xdr:col>
      <xdr:colOff>47625</xdr:colOff>
      <xdr:row>6</xdr:row>
      <xdr:rowOff>123825</xdr:rowOff>
    </xdr:to>
    <xdr:pic>
      <xdr:nvPicPr>
        <xdr:cNvPr id="4105" name="Image 17"/>
        <xdr:cNvPicPr>
          <a:picLocks noChangeAspect="1" noChangeArrowheads="1"/>
        </xdr:cNvPicPr>
      </xdr:nvPicPr>
      <xdr:blipFill>
        <a:blip xmlns:r="http://schemas.openxmlformats.org/officeDocument/2006/relationships" r:embed="rId8" cstate="print"/>
        <a:srcRect/>
        <a:stretch>
          <a:fillRect/>
        </a:stretch>
      </xdr:blipFill>
      <xdr:spPr bwMode="auto">
        <a:xfrm>
          <a:off x="5915025" y="561975"/>
          <a:ext cx="466725" cy="590550"/>
        </a:xfrm>
        <a:prstGeom prst="rect">
          <a:avLst/>
        </a:prstGeom>
        <a:noFill/>
        <a:ln w="9525">
          <a:noFill/>
          <a:miter lim="800000"/>
          <a:headEnd/>
          <a:tailEnd/>
        </a:ln>
      </xdr:spPr>
    </xdr:pic>
    <xdr:clientData/>
  </xdr:twoCellAnchor>
  <xdr:twoCellAnchor editAs="oneCell">
    <xdr:from>
      <xdr:col>7</xdr:col>
      <xdr:colOff>28575</xdr:colOff>
      <xdr:row>35</xdr:row>
      <xdr:rowOff>38100</xdr:rowOff>
    </xdr:from>
    <xdr:to>
      <xdr:col>11</xdr:col>
      <xdr:colOff>57150</xdr:colOff>
      <xdr:row>38</xdr:row>
      <xdr:rowOff>76200</xdr:rowOff>
    </xdr:to>
    <xdr:pic>
      <xdr:nvPicPr>
        <xdr:cNvPr id="4106" name="Image 18"/>
        <xdr:cNvPicPr>
          <a:picLocks noChangeAspect="1" noChangeArrowheads="1"/>
        </xdr:cNvPicPr>
      </xdr:nvPicPr>
      <xdr:blipFill>
        <a:blip xmlns:r="http://schemas.openxmlformats.org/officeDocument/2006/relationships" r:embed="rId9" cstate="print"/>
        <a:srcRect/>
        <a:stretch>
          <a:fillRect/>
        </a:stretch>
      </xdr:blipFill>
      <xdr:spPr bwMode="auto">
        <a:xfrm>
          <a:off x="1295400" y="6172200"/>
          <a:ext cx="752475" cy="609600"/>
        </a:xfrm>
        <a:prstGeom prst="rect">
          <a:avLst/>
        </a:prstGeom>
        <a:noFill/>
        <a:ln w="9525">
          <a:noFill/>
          <a:miter lim="800000"/>
          <a:headEnd/>
          <a:tailEnd/>
        </a:ln>
      </xdr:spPr>
    </xdr:pic>
    <xdr:clientData/>
  </xdr:twoCellAnchor>
  <xdr:twoCellAnchor editAs="oneCell">
    <xdr:from>
      <xdr:col>40</xdr:col>
      <xdr:colOff>152400</xdr:colOff>
      <xdr:row>35</xdr:row>
      <xdr:rowOff>104775</xdr:rowOff>
    </xdr:from>
    <xdr:to>
      <xdr:col>44</xdr:col>
      <xdr:colOff>152400</xdr:colOff>
      <xdr:row>38</xdr:row>
      <xdr:rowOff>85725</xdr:rowOff>
    </xdr:to>
    <xdr:pic>
      <xdr:nvPicPr>
        <xdr:cNvPr id="4107" name="Image 3"/>
        <xdr:cNvPicPr>
          <a:picLocks noChangeAspect="1" noChangeArrowheads="1"/>
        </xdr:cNvPicPr>
      </xdr:nvPicPr>
      <xdr:blipFill>
        <a:blip xmlns:r="http://schemas.openxmlformats.org/officeDocument/2006/relationships" r:embed="rId10" cstate="print"/>
        <a:srcRect/>
        <a:stretch>
          <a:fillRect/>
        </a:stretch>
      </xdr:blipFill>
      <xdr:spPr bwMode="auto">
        <a:xfrm>
          <a:off x="7391400" y="6238875"/>
          <a:ext cx="723900" cy="552450"/>
        </a:xfrm>
        <a:prstGeom prst="rect">
          <a:avLst/>
        </a:prstGeom>
        <a:noFill/>
        <a:ln w="9525">
          <a:noFill/>
          <a:miter lim="800000"/>
          <a:headEnd/>
          <a:tailEnd/>
        </a:ln>
      </xdr:spPr>
    </xdr:pic>
    <xdr:clientData/>
  </xdr:twoCellAnchor>
  <xdr:twoCellAnchor>
    <xdr:from>
      <xdr:col>39</xdr:col>
      <xdr:colOff>19080</xdr:colOff>
      <xdr:row>32</xdr:row>
      <xdr:rowOff>105120</xdr:rowOff>
    </xdr:from>
    <xdr:to>
      <xdr:col>45</xdr:col>
      <xdr:colOff>34200</xdr:colOff>
      <xdr:row>38</xdr:row>
      <xdr:rowOff>96120</xdr:rowOff>
    </xdr:to>
    <xdr:sp macro="" textlink="">
      <xdr:nvSpPr>
        <xdr:cNvPr id="63" name="CustomShape 1"/>
        <xdr:cNvSpPr/>
      </xdr:nvSpPr>
      <xdr:spPr>
        <a:xfrm>
          <a:off x="7473240" y="5667480"/>
          <a:ext cx="1161720" cy="113400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xdr:col>
      <xdr:colOff>142875</xdr:colOff>
      <xdr:row>35</xdr:row>
      <xdr:rowOff>9525</xdr:rowOff>
    </xdr:from>
    <xdr:to>
      <xdr:col>5</xdr:col>
      <xdr:colOff>76200</xdr:colOff>
      <xdr:row>38</xdr:row>
      <xdr:rowOff>104775</xdr:rowOff>
    </xdr:to>
    <xdr:pic>
      <xdr:nvPicPr>
        <xdr:cNvPr id="4109" name="Image 20"/>
        <xdr:cNvPicPr>
          <a:picLocks noChangeAspect="1" noChangeArrowheads="1"/>
        </xdr:cNvPicPr>
      </xdr:nvPicPr>
      <xdr:blipFill>
        <a:blip xmlns:r="http://schemas.openxmlformats.org/officeDocument/2006/relationships" r:embed="rId11" cstate="print"/>
        <a:srcRect/>
        <a:stretch>
          <a:fillRect/>
        </a:stretch>
      </xdr:blipFill>
      <xdr:spPr bwMode="auto">
        <a:xfrm>
          <a:off x="504825" y="6143625"/>
          <a:ext cx="476250" cy="666750"/>
        </a:xfrm>
        <a:prstGeom prst="rect">
          <a:avLst/>
        </a:prstGeom>
        <a:noFill/>
        <a:ln w="9525">
          <a:noFill/>
          <a:miter lim="800000"/>
          <a:headEnd/>
          <a:tailEnd/>
        </a:ln>
      </xdr:spPr>
    </xdr:pic>
    <xdr:clientData/>
  </xdr:twoCellAnchor>
  <xdr:twoCellAnchor editAs="absolute">
    <xdr:from>
      <xdr:col>12</xdr:col>
      <xdr:colOff>28575</xdr:colOff>
      <xdr:row>35</xdr:row>
      <xdr:rowOff>123825</xdr:rowOff>
    </xdr:from>
    <xdr:to>
      <xdr:col>18</xdr:col>
      <xdr:colOff>171450</xdr:colOff>
      <xdr:row>37</xdr:row>
      <xdr:rowOff>190500</xdr:rowOff>
    </xdr:to>
    <xdr:pic>
      <xdr:nvPicPr>
        <xdr:cNvPr id="4110" name="Image 8"/>
        <xdr:cNvPicPr>
          <a:picLocks noChangeAspect="1" noChangeArrowheads="1"/>
        </xdr:cNvPicPr>
      </xdr:nvPicPr>
      <xdr:blipFill>
        <a:blip xmlns:r="http://schemas.openxmlformats.org/officeDocument/2006/relationships" r:embed="rId12" cstate="print"/>
        <a:srcRect t="24583" b="19374"/>
        <a:stretch>
          <a:fillRect/>
        </a:stretch>
      </xdr:blipFill>
      <xdr:spPr bwMode="auto">
        <a:xfrm>
          <a:off x="2200275" y="6257925"/>
          <a:ext cx="1228725" cy="447675"/>
        </a:xfrm>
        <a:prstGeom prst="rect">
          <a:avLst/>
        </a:prstGeom>
        <a:noFill/>
        <a:ln w="9525">
          <a:noFill/>
          <a:miter lim="800000"/>
          <a:headEnd/>
          <a:tailEnd/>
        </a:ln>
      </xdr:spPr>
    </xdr:pic>
    <xdr:clientData/>
  </xdr:twoCellAnchor>
  <xdr:twoCellAnchor editAs="oneCell">
    <xdr:from>
      <xdr:col>0</xdr:col>
      <xdr:colOff>38100</xdr:colOff>
      <xdr:row>0</xdr:row>
      <xdr:rowOff>76200</xdr:rowOff>
    </xdr:from>
    <xdr:to>
      <xdr:col>2</xdr:col>
      <xdr:colOff>190500</xdr:colOff>
      <xdr:row>2</xdr:row>
      <xdr:rowOff>66675</xdr:rowOff>
    </xdr:to>
    <xdr:pic>
      <xdr:nvPicPr>
        <xdr:cNvPr id="4111" name="Image 33"/>
        <xdr:cNvPicPr>
          <a:picLocks noChangeAspect="1" noChangeArrowheads="1"/>
        </xdr:cNvPicPr>
      </xdr:nvPicPr>
      <xdr:blipFill>
        <a:blip xmlns:r="http://schemas.openxmlformats.org/officeDocument/2006/relationships" r:embed="rId13" cstate="print"/>
        <a:srcRect/>
        <a:stretch>
          <a:fillRect/>
        </a:stretch>
      </xdr:blipFill>
      <xdr:spPr bwMode="auto">
        <a:xfrm>
          <a:off x="38100" y="76200"/>
          <a:ext cx="504825" cy="2952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66600</xdr:colOff>
      <xdr:row>16</xdr:row>
      <xdr:rowOff>57240</xdr:rowOff>
    </xdr:from>
    <xdr:to>
      <xdr:col>2</xdr:col>
      <xdr:colOff>82080</xdr:colOff>
      <xdr:row>17</xdr:row>
      <xdr:rowOff>98280</xdr:rowOff>
    </xdr:to>
    <xdr:sp macro="" textlink="">
      <xdr:nvSpPr>
        <xdr:cNvPr id="67" name="CustomShape 1"/>
        <xdr:cNvSpPr/>
      </xdr:nvSpPr>
      <xdr:spPr>
        <a:xfrm>
          <a:off x="257400" y="260964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23</xdr:row>
      <xdr:rowOff>57240</xdr:rowOff>
    </xdr:from>
    <xdr:to>
      <xdr:col>2</xdr:col>
      <xdr:colOff>82080</xdr:colOff>
      <xdr:row>24</xdr:row>
      <xdr:rowOff>98280</xdr:rowOff>
    </xdr:to>
    <xdr:sp macro="" textlink="">
      <xdr:nvSpPr>
        <xdr:cNvPr id="68" name="CustomShape 1"/>
        <xdr:cNvSpPr/>
      </xdr:nvSpPr>
      <xdr:spPr>
        <a:xfrm>
          <a:off x="257400" y="37148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45</xdr:row>
      <xdr:rowOff>57240</xdr:rowOff>
    </xdr:from>
    <xdr:to>
      <xdr:col>2</xdr:col>
      <xdr:colOff>82080</xdr:colOff>
      <xdr:row>46</xdr:row>
      <xdr:rowOff>98280</xdr:rowOff>
    </xdr:to>
    <xdr:sp macro="" textlink="">
      <xdr:nvSpPr>
        <xdr:cNvPr id="69" name="CustomShape 1"/>
        <xdr:cNvSpPr/>
      </xdr:nvSpPr>
      <xdr:spPr>
        <a:xfrm>
          <a:off x="257400" y="71438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56</xdr:row>
      <xdr:rowOff>57240</xdr:rowOff>
    </xdr:from>
    <xdr:to>
      <xdr:col>2</xdr:col>
      <xdr:colOff>82080</xdr:colOff>
      <xdr:row>57</xdr:row>
      <xdr:rowOff>98280</xdr:rowOff>
    </xdr:to>
    <xdr:sp macro="" textlink="">
      <xdr:nvSpPr>
        <xdr:cNvPr id="70" name="CustomShape 1"/>
        <xdr:cNvSpPr/>
      </xdr:nvSpPr>
      <xdr:spPr>
        <a:xfrm>
          <a:off x="257400" y="882000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67</xdr:row>
      <xdr:rowOff>57240</xdr:rowOff>
    </xdr:from>
    <xdr:to>
      <xdr:col>2</xdr:col>
      <xdr:colOff>82080</xdr:colOff>
      <xdr:row>68</xdr:row>
      <xdr:rowOff>98280</xdr:rowOff>
    </xdr:to>
    <xdr:sp macro="" textlink="">
      <xdr:nvSpPr>
        <xdr:cNvPr id="71" name="CustomShape 1"/>
        <xdr:cNvSpPr/>
      </xdr:nvSpPr>
      <xdr:spPr>
        <a:xfrm>
          <a:off x="257400" y="1053468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44</xdr:col>
      <xdr:colOff>85725</xdr:colOff>
      <xdr:row>0</xdr:row>
      <xdr:rowOff>38100</xdr:rowOff>
    </xdr:from>
    <xdr:to>
      <xdr:col>47</xdr:col>
      <xdr:colOff>0</xdr:colOff>
      <xdr:row>2</xdr:row>
      <xdr:rowOff>104775</xdr:rowOff>
    </xdr:to>
    <xdr:pic>
      <xdr:nvPicPr>
        <xdr:cNvPr id="5126" name="Image 9"/>
        <xdr:cNvPicPr>
          <a:picLocks noChangeAspect="1" noChangeArrowheads="1"/>
        </xdr:cNvPicPr>
      </xdr:nvPicPr>
      <xdr:blipFill>
        <a:blip xmlns:r="http://schemas.openxmlformats.org/officeDocument/2006/relationships" r:embed="rId1" cstate="print"/>
        <a:srcRect t="10709" b="8189"/>
        <a:stretch>
          <a:fillRect/>
        </a:stretch>
      </xdr:blipFill>
      <xdr:spPr bwMode="auto">
        <a:xfrm>
          <a:off x="8048625" y="38100"/>
          <a:ext cx="457200" cy="371475"/>
        </a:xfrm>
        <a:prstGeom prst="rect">
          <a:avLst/>
        </a:prstGeom>
        <a:noFill/>
        <a:ln w="9525">
          <a:noFill/>
          <a:miter lim="800000"/>
          <a:headEnd/>
          <a:tailEnd/>
        </a:ln>
      </xdr:spPr>
    </xdr:pic>
    <xdr:clientData/>
  </xdr:twoCellAnchor>
  <xdr:twoCellAnchor>
    <xdr:from>
      <xdr:col>44</xdr:col>
      <xdr:colOff>85725</xdr:colOff>
      <xdr:row>42</xdr:row>
      <xdr:rowOff>38100</xdr:rowOff>
    </xdr:from>
    <xdr:to>
      <xdr:col>46</xdr:col>
      <xdr:colOff>161925</xdr:colOff>
      <xdr:row>44</xdr:row>
      <xdr:rowOff>104775</xdr:rowOff>
    </xdr:to>
    <xdr:pic>
      <xdr:nvPicPr>
        <xdr:cNvPr id="5127" name="Image 11"/>
        <xdr:cNvPicPr>
          <a:picLocks noChangeAspect="1" noChangeArrowheads="1"/>
        </xdr:cNvPicPr>
      </xdr:nvPicPr>
      <xdr:blipFill>
        <a:blip xmlns:r="http://schemas.openxmlformats.org/officeDocument/2006/relationships" r:embed="rId2" cstate="print"/>
        <a:srcRect t="10695" b="8197"/>
        <a:stretch>
          <a:fillRect/>
        </a:stretch>
      </xdr:blipFill>
      <xdr:spPr bwMode="auto">
        <a:xfrm>
          <a:off x="8048625" y="6667500"/>
          <a:ext cx="438150" cy="3714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5128" name="Image 10"/>
        <xdr:cNvPicPr>
          <a:picLocks noChangeAspect="1" noChangeArrowheads="1"/>
        </xdr:cNvPicPr>
      </xdr:nvPicPr>
      <xdr:blipFill>
        <a:blip xmlns:r="http://schemas.openxmlformats.org/officeDocument/2006/relationships" r:embed="rId3"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xdr:from>
      <xdr:col>23</xdr:col>
      <xdr:colOff>57150</xdr:colOff>
      <xdr:row>42</xdr:row>
      <xdr:rowOff>38100</xdr:rowOff>
    </xdr:from>
    <xdr:to>
      <xdr:col>26</xdr:col>
      <xdr:colOff>19050</xdr:colOff>
      <xdr:row>44</xdr:row>
      <xdr:rowOff>95250</xdr:rowOff>
    </xdr:to>
    <xdr:pic>
      <xdr:nvPicPr>
        <xdr:cNvPr id="5129" name="Image 14"/>
        <xdr:cNvPicPr>
          <a:picLocks noChangeAspect="1" noChangeArrowheads="1"/>
        </xdr:cNvPicPr>
      </xdr:nvPicPr>
      <xdr:blipFill>
        <a:blip xmlns:r="http://schemas.openxmlformats.org/officeDocument/2006/relationships" r:embed="rId3" cstate="print"/>
        <a:srcRect/>
        <a:stretch>
          <a:fillRect/>
        </a:stretch>
      </xdr:blipFill>
      <xdr:spPr bwMode="auto">
        <a:xfrm>
          <a:off x="4219575" y="6667500"/>
          <a:ext cx="504825" cy="361950"/>
        </a:xfrm>
        <a:prstGeom prst="rect">
          <a:avLst/>
        </a:prstGeom>
        <a:noFill/>
        <a:ln w="9525">
          <a:noFill/>
          <a:miter lim="800000"/>
          <a:headEnd/>
          <a:tailEnd/>
        </a:ln>
      </xdr:spPr>
    </xdr:pic>
    <xdr:clientData/>
  </xdr:twoCellAnchor>
  <xdr:twoCellAnchor editAs="oneCell">
    <xdr:from>
      <xdr:col>19</xdr:col>
      <xdr:colOff>85725</xdr:colOff>
      <xdr:row>0</xdr:row>
      <xdr:rowOff>0</xdr:rowOff>
    </xdr:from>
    <xdr:to>
      <xdr:col>21</xdr:col>
      <xdr:colOff>104775</xdr:colOff>
      <xdr:row>2</xdr:row>
      <xdr:rowOff>123825</xdr:rowOff>
    </xdr:to>
    <xdr:pic>
      <xdr:nvPicPr>
        <xdr:cNvPr id="5130" name="Image 17"/>
        <xdr:cNvPicPr>
          <a:picLocks noChangeAspect="1" noChangeArrowheads="1"/>
        </xdr:cNvPicPr>
      </xdr:nvPicPr>
      <xdr:blipFill>
        <a:blip xmlns:r="http://schemas.openxmlformats.org/officeDocument/2006/relationships" r:embed="rId4" cstate="print"/>
        <a:srcRect/>
        <a:stretch>
          <a:fillRect/>
        </a:stretch>
      </xdr:blipFill>
      <xdr:spPr bwMode="auto">
        <a:xfrm>
          <a:off x="3524250" y="0"/>
          <a:ext cx="381000" cy="428625"/>
        </a:xfrm>
        <a:prstGeom prst="rect">
          <a:avLst/>
        </a:prstGeom>
        <a:noFill/>
        <a:ln w="9525">
          <a:noFill/>
          <a:miter lim="800000"/>
          <a:headEnd/>
          <a:tailEnd/>
        </a:ln>
      </xdr:spPr>
    </xdr:pic>
    <xdr:clientData/>
  </xdr:twoCellAnchor>
  <xdr:twoCellAnchor editAs="oneCell">
    <xdr:from>
      <xdr:col>20</xdr:col>
      <xdr:colOff>9525</xdr:colOff>
      <xdr:row>42</xdr:row>
      <xdr:rowOff>0</xdr:rowOff>
    </xdr:from>
    <xdr:to>
      <xdr:col>22</xdr:col>
      <xdr:colOff>28575</xdr:colOff>
      <xdr:row>44</xdr:row>
      <xdr:rowOff>123825</xdr:rowOff>
    </xdr:to>
    <xdr:pic>
      <xdr:nvPicPr>
        <xdr:cNvPr id="5131" name="Image 18"/>
        <xdr:cNvPicPr>
          <a:picLocks noChangeAspect="1" noChangeArrowheads="1"/>
        </xdr:cNvPicPr>
      </xdr:nvPicPr>
      <xdr:blipFill>
        <a:blip xmlns:r="http://schemas.openxmlformats.org/officeDocument/2006/relationships" r:embed="rId4" cstate="print"/>
        <a:srcRect/>
        <a:stretch>
          <a:fillRect/>
        </a:stretch>
      </xdr:blipFill>
      <xdr:spPr bwMode="auto">
        <a:xfrm>
          <a:off x="3629025" y="6629400"/>
          <a:ext cx="381000" cy="428625"/>
        </a:xfrm>
        <a:prstGeom prst="rect">
          <a:avLst/>
        </a:prstGeom>
        <a:noFill/>
        <a:ln w="9525">
          <a:noFill/>
          <a:miter lim="800000"/>
          <a:headEnd/>
          <a:tailEnd/>
        </a:ln>
      </xdr:spPr>
    </xdr:pic>
    <xdr:clientData/>
  </xdr:twoCellAnchor>
  <xdr:twoCellAnchor editAs="oneCell">
    <xdr:from>
      <xdr:col>26</xdr:col>
      <xdr:colOff>161925</xdr:colOff>
      <xdr:row>41</xdr:row>
      <xdr:rowOff>123825</xdr:rowOff>
    </xdr:from>
    <xdr:to>
      <xdr:col>29</xdr:col>
      <xdr:colOff>133350</xdr:colOff>
      <xdr:row>43</xdr:row>
      <xdr:rowOff>123826</xdr:rowOff>
    </xdr:to>
    <xdr:pic>
      <xdr:nvPicPr>
        <xdr:cNvPr id="5132" name="Image 20"/>
        <xdr:cNvPicPr>
          <a:picLocks noChangeAspect="1" noChangeArrowheads="1"/>
        </xdr:cNvPicPr>
      </xdr:nvPicPr>
      <xdr:blipFill>
        <a:blip xmlns:r="http://schemas.openxmlformats.org/officeDocument/2006/relationships" r:embed="rId5" cstate="print"/>
        <a:srcRect/>
        <a:stretch>
          <a:fillRect/>
        </a:stretch>
      </xdr:blipFill>
      <xdr:spPr bwMode="auto">
        <a:xfrm>
          <a:off x="4867275" y="6600825"/>
          <a:ext cx="514350" cy="304800"/>
        </a:xfrm>
        <a:prstGeom prst="rect">
          <a:avLst/>
        </a:prstGeom>
        <a:noFill/>
        <a:ln w="9525">
          <a:noFill/>
          <a:miter lim="800000"/>
          <a:headEnd/>
          <a:tailEnd/>
        </a:ln>
      </xdr:spPr>
    </xdr:pic>
    <xdr:clientData/>
  </xdr:twoCellAnchor>
  <xdr:twoCellAnchor editAs="absolute">
    <xdr:from>
      <xdr:col>27</xdr:col>
      <xdr:colOff>9525</xdr:colOff>
      <xdr:row>0</xdr:row>
      <xdr:rowOff>0</xdr:rowOff>
    </xdr:from>
    <xdr:to>
      <xdr:col>33</xdr:col>
      <xdr:colOff>152400</xdr:colOff>
      <xdr:row>2</xdr:row>
      <xdr:rowOff>142875</xdr:rowOff>
    </xdr:to>
    <xdr:pic>
      <xdr:nvPicPr>
        <xdr:cNvPr id="5133" name="Image 8"/>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95850" y="0"/>
          <a:ext cx="1228725" cy="4476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3</xdr:col>
      <xdr:colOff>104775</xdr:colOff>
      <xdr:row>2</xdr:row>
      <xdr:rowOff>85725</xdr:rowOff>
    </xdr:to>
    <xdr:pic>
      <xdr:nvPicPr>
        <xdr:cNvPr id="5134" name="Image 33"/>
        <xdr:cNvPicPr>
          <a:picLocks noChangeAspect="1" noChangeArrowheads="1"/>
        </xdr:cNvPicPr>
      </xdr:nvPicPr>
      <xdr:blipFill>
        <a:blip xmlns:r="http://schemas.openxmlformats.org/officeDocument/2006/relationships" r:embed="rId7" cstate="print"/>
        <a:srcRect/>
        <a:stretch>
          <a:fillRect/>
        </a:stretch>
      </xdr:blipFill>
      <xdr:spPr bwMode="auto">
        <a:xfrm>
          <a:off x="0" y="19050"/>
          <a:ext cx="647700" cy="3714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66600</xdr:colOff>
      <xdr:row>14</xdr:row>
      <xdr:rowOff>57240</xdr:rowOff>
    </xdr:from>
    <xdr:to>
      <xdr:col>2</xdr:col>
      <xdr:colOff>82080</xdr:colOff>
      <xdr:row>15</xdr:row>
      <xdr:rowOff>98280</xdr:rowOff>
    </xdr:to>
    <xdr:sp macro="" textlink="">
      <xdr:nvSpPr>
        <xdr:cNvPr id="81" name="CustomShape 1"/>
        <xdr:cNvSpPr/>
      </xdr:nvSpPr>
      <xdr:spPr>
        <a:xfrm>
          <a:off x="257400" y="219060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42</xdr:row>
      <xdr:rowOff>57240</xdr:rowOff>
    </xdr:from>
    <xdr:to>
      <xdr:col>2</xdr:col>
      <xdr:colOff>82080</xdr:colOff>
      <xdr:row>43</xdr:row>
      <xdr:rowOff>98280</xdr:rowOff>
    </xdr:to>
    <xdr:sp macro="" textlink="">
      <xdr:nvSpPr>
        <xdr:cNvPr id="82" name="CustomShape 1"/>
        <xdr:cNvSpPr/>
      </xdr:nvSpPr>
      <xdr:spPr>
        <a:xfrm>
          <a:off x="257400" y="706752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44</xdr:col>
      <xdr:colOff>85725</xdr:colOff>
      <xdr:row>0</xdr:row>
      <xdr:rowOff>38100</xdr:rowOff>
    </xdr:from>
    <xdr:to>
      <xdr:col>46</xdr:col>
      <xdr:colOff>123824</xdr:colOff>
      <xdr:row>2</xdr:row>
      <xdr:rowOff>114300</xdr:rowOff>
    </xdr:to>
    <xdr:pic>
      <xdr:nvPicPr>
        <xdr:cNvPr id="2051" name="Image 1"/>
        <xdr:cNvPicPr>
          <a:picLocks noChangeAspect="1" noChangeArrowheads="1"/>
        </xdr:cNvPicPr>
      </xdr:nvPicPr>
      <xdr:blipFill>
        <a:blip xmlns:r="http://schemas.openxmlformats.org/officeDocument/2006/relationships" r:embed="rId1" cstate="print"/>
        <a:srcRect/>
        <a:stretch>
          <a:fillRect/>
        </a:stretch>
      </xdr:blipFill>
      <xdr:spPr bwMode="auto">
        <a:xfrm>
          <a:off x="8077200" y="38100"/>
          <a:ext cx="400050" cy="381000"/>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2052" name="Image 16"/>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xdr:from>
      <xdr:col>44</xdr:col>
      <xdr:colOff>85725</xdr:colOff>
      <xdr:row>37</xdr:row>
      <xdr:rowOff>38100</xdr:rowOff>
    </xdr:from>
    <xdr:to>
      <xdr:col>46</xdr:col>
      <xdr:colOff>95250</xdr:colOff>
      <xdr:row>39</xdr:row>
      <xdr:rowOff>114300</xdr:rowOff>
    </xdr:to>
    <xdr:pic>
      <xdr:nvPicPr>
        <xdr:cNvPr id="2053" name="Image 25"/>
        <xdr:cNvPicPr>
          <a:picLocks noChangeAspect="1" noChangeArrowheads="1"/>
        </xdr:cNvPicPr>
      </xdr:nvPicPr>
      <xdr:blipFill>
        <a:blip xmlns:r="http://schemas.openxmlformats.org/officeDocument/2006/relationships" r:embed="rId1" cstate="print"/>
        <a:srcRect/>
        <a:stretch>
          <a:fillRect/>
        </a:stretch>
      </xdr:blipFill>
      <xdr:spPr bwMode="auto">
        <a:xfrm>
          <a:off x="8077200" y="6286500"/>
          <a:ext cx="371475" cy="381000"/>
        </a:xfrm>
        <a:prstGeom prst="rect">
          <a:avLst/>
        </a:prstGeom>
        <a:noFill/>
        <a:ln w="9525">
          <a:noFill/>
          <a:miter lim="800000"/>
          <a:headEnd/>
          <a:tailEnd/>
        </a:ln>
      </xdr:spPr>
    </xdr:pic>
    <xdr:clientData/>
  </xdr:twoCellAnchor>
  <xdr:twoCellAnchor>
    <xdr:from>
      <xdr:col>23</xdr:col>
      <xdr:colOff>57150</xdr:colOff>
      <xdr:row>37</xdr:row>
      <xdr:rowOff>38100</xdr:rowOff>
    </xdr:from>
    <xdr:to>
      <xdr:col>26</xdr:col>
      <xdr:colOff>9525</xdr:colOff>
      <xdr:row>39</xdr:row>
      <xdr:rowOff>95250</xdr:rowOff>
    </xdr:to>
    <xdr:pic>
      <xdr:nvPicPr>
        <xdr:cNvPr id="2054" name="Image 26"/>
        <xdr:cNvPicPr>
          <a:picLocks noChangeAspect="1" noChangeArrowheads="1"/>
        </xdr:cNvPicPr>
      </xdr:nvPicPr>
      <xdr:blipFill>
        <a:blip xmlns:r="http://schemas.openxmlformats.org/officeDocument/2006/relationships" r:embed="rId2" cstate="print"/>
        <a:srcRect/>
        <a:stretch>
          <a:fillRect/>
        </a:stretch>
      </xdr:blipFill>
      <xdr:spPr bwMode="auto">
        <a:xfrm>
          <a:off x="4219575" y="6286500"/>
          <a:ext cx="495300" cy="361950"/>
        </a:xfrm>
        <a:prstGeom prst="rect">
          <a:avLst/>
        </a:prstGeom>
        <a:noFill/>
        <a:ln w="9525">
          <a:noFill/>
          <a:miter lim="800000"/>
          <a:headEnd/>
          <a:tailEnd/>
        </a:ln>
      </xdr:spPr>
    </xdr:pic>
    <xdr:clientData/>
  </xdr:twoCellAnchor>
  <xdr:twoCellAnchor editAs="oneCell">
    <xdr:from>
      <xdr:col>19</xdr:col>
      <xdr:colOff>152400</xdr:colOff>
      <xdr:row>0</xdr:row>
      <xdr:rowOff>0</xdr:rowOff>
    </xdr:from>
    <xdr:to>
      <xdr:col>22</xdr:col>
      <xdr:colOff>0</xdr:colOff>
      <xdr:row>2</xdr:row>
      <xdr:rowOff>123825</xdr:rowOff>
    </xdr:to>
    <xdr:pic>
      <xdr:nvPicPr>
        <xdr:cNvPr id="2055" name="Image 19"/>
        <xdr:cNvPicPr>
          <a:picLocks noChangeAspect="1" noChangeArrowheads="1"/>
        </xdr:cNvPicPr>
      </xdr:nvPicPr>
      <xdr:blipFill>
        <a:blip xmlns:r="http://schemas.openxmlformats.org/officeDocument/2006/relationships" r:embed="rId3" cstate="print"/>
        <a:srcRect/>
        <a:stretch>
          <a:fillRect/>
        </a:stretch>
      </xdr:blipFill>
      <xdr:spPr bwMode="auto">
        <a:xfrm>
          <a:off x="3590925" y="0"/>
          <a:ext cx="390525" cy="428625"/>
        </a:xfrm>
        <a:prstGeom prst="rect">
          <a:avLst/>
        </a:prstGeom>
        <a:noFill/>
        <a:ln w="9525">
          <a:noFill/>
          <a:miter lim="800000"/>
          <a:headEnd/>
          <a:tailEnd/>
        </a:ln>
      </xdr:spPr>
    </xdr:pic>
    <xdr:clientData/>
  </xdr:twoCellAnchor>
  <xdr:twoCellAnchor editAs="oneCell">
    <xdr:from>
      <xdr:col>20</xdr:col>
      <xdr:colOff>28575</xdr:colOff>
      <xdr:row>37</xdr:row>
      <xdr:rowOff>28575</xdr:rowOff>
    </xdr:from>
    <xdr:to>
      <xdr:col>22</xdr:col>
      <xdr:colOff>47625</xdr:colOff>
      <xdr:row>39</xdr:row>
      <xdr:rowOff>142875</xdr:rowOff>
    </xdr:to>
    <xdr:pic>
      <xdr:nvPicPr>
        <xdr:cNvPr id="2056" name="Image 20"/>
        <xdr:cNvPicPr>
          <a:picLocks noChangeAspect="1" noChangeArrowheads="1"/>
        </xdr:cNvPicPr>
      </xdr:nvPicPr>
      <xdr:blipFill>
        <a:blip xmlns:r="http://schemas.openxmlformats.org/officeDocument/2006/relationships" r:embed="rId4" cstate="print"/>
        <a:srcRect/>
        <a:stretch>
          <a:fillRect/>
        </a:stretch>
      </xdr:blipFill>
      <xdr:spPr bwMode="auto">
        <a:xfrm>
          <a:off x="3648075" y="6276975"/>
          <a:ext cx="381000" cy="419100"/>
        </a:xfrm>
        <a:prstGeom prst="rect">
          <a:avLst/>
        </a:prstGeom>
        <a:noFill/>
        <a:ln w="9525">
          <a:noFill/>
          <a:miter lim="800000"/>
          <a:headEnd/>
          <a:tailEnd/>
        </a:ln>
      </xdr:spPr>
    </xdr:pic>
    <xdr:clientData/>
  </xdr:twoCellAnchor>
  <xdr:twoCellAnchor editAs="oneCell">
    <xdr:from>
      <xdr:col>27</xdr:col>
      <xdr:colOff>57150</xdr:colOff>
      <xdr:row>37</xdr:row>
      <xdr:rowOff>57150</xdr:rowOff>
    </xdr:from>
    <xdr:to>
      <xdr:col>30</xdr:col>
      <xdr:colOff>285</xdr:colOff>
      <xdr:row>39</xdr:row>
      <xdr:rowOff>57150</xdr:rowOff>
    </xdr:to>
    <xdr:pic>
      <xdr:nvPicPr>
        <xdr:cNvPr id="2057" name="Image 31"/>
        <xdr:cNvPicPr>
          <a:picLocks noChangeAspect="1" noChangeArrowheads="1"/>
        </xdr:cNvPicPr>
      </xdr:nvPicPr>
      <xdr:blipFill>
        <a:blip xmlns:r="http://schemas.openxmlformats.org/officeDocument/2006/relationships" r:embed="rId5" cstate="print"/>
        <a:srcRect/>
        <a:stretch>
          <a:fillRect/>
        </a:stretch>
      </xdr:blipFill>
      <xdr:spPr bwMode="auto">
        <a:xfrm>
          <a:off x="4943475" y="6305550"/>
          <a:ext cx="514350" cy="304800"/>
        </a:xfrm>
        <a:prstGeom prst="rect">
          <a:avLst/>
        </a:prstGeom>
        <a:noFill/>
        <a:ln w="9525">
          <a:noFill/>
          <a:miter lim="800000"/>
          <a:headEnd/>
          <a:tailEnd/>
        </a:ln>
      </xdr:spPr>
    </xdr:pic>
    <xdr:clientData/>
  </xdr:twoCellAnchor>
  <xdr:twoCellAnchor editAs="absolute">
    <xdr:from>
      <xdr:col>26</xdr:col>
      <xdr:colOff>275195</xdr:colOff>
      <xdr:row>0</xdr:row>
      <xdr:rowOff>19050</xdr:rowOff>
    </xdr:from>
    <xdr:to>
      <xdr:col>31</xdr:col>
      <xdr:colOff>22139</xdr:colOff>
      <xdr:row>3</xdr:row>
      <xdr:rowOff>9525</xdr:rowOff>
    </xdr:to>
    <xdr:pic>
      <xdr:nvPicPr>
        <xdr:cNvPr id="2058" name="Image 8"/>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19650" y="19050"/>
          <a:ext cx="1209675" cy="447675"/>
        </a:xfrm>
        <a:prstGeom prst="rect">
          <a:avLst/>
        </a:prstGeom>
        <a:noFill/>
        <a:ln w="9525">
          <a:noFill/>
          <a:miter lim="800000"/>
          <a:headEnd/>
          <a:tailEnd/>
        </a:ln>
      </xdr:spPr>
    </xdr:pic>
    <xdr:clientData/>
  </xdr:twoCellAnchor>
  <xdr:twoCellAnchor editAs="oneCell">
    <xdr:from>
      <xdr:col>0</xdr:col>
      <xdr:colOff>0</xdr:colOff>
      <xdr:row>0</xdr:row>
      <xdr:rowOff>38100</xdr:rowOff>
    </xdr:from>
    <xdr:to>
      <xdr:col>2</xdr:col>
      <xdr:colOff>171450</xdr:colOff>
      <xdr:row>2</xdr:row>
      <xdr:rowOff>38100</xdr:rowOff>
    </xdr:to>
    <xdr:pic>
      <xdr:nvPicPr>
        <xdr:cNvPr id="2059" name="Image 33"/>
        <xdr:cNvPicPr>
          <a:picLocks noChangeAspect="1" noChangeArrowheads="1"/>
        </xdr:cNvPicPr>
      </xdr:nvPicPr>
      <xdr:blipFill>
        <a:blip xmlns:r="http://schemas.openxmlformats.org/officeDocument/2006/relationships" r:embed="rId7" cstate="print"/>
        <a:srcRect/>
        <a:stretch>
          <a:fillRect/>
        </a:stretch>
      </xdr:blipFill>
      <xdr:spPr bwMode="auto">
        <a:xfrm>
          <a:off x="0" y="38100"/>
          <a:ext cx="533400" cy="3048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66600</xdr:colOff>
      <xdr:row>13</xdr:row>
      <xdr:rowOff>57240</xdr:rowOff>
    </xdr:from>
    <xdr:to>
      <xdr:col>2</xdr:col>
      <xdr:colOff>82080</xdr:colOff>
      <xdr:row>14</xdr:row>
      <xdr:rowOff>98280</xdr:rowOff>
    </xdr:to>
    <xdr:sp macro="" textlink="">
      <xdr:nvSpPr>
        <xdr:cNvPr id="92" name="CustomShape 1"/>
        <xdr:cNvSpPr/>
      </xdr:nvSpPr>
      <xdr:spPr>
        <a:xfrm>
          <a:off x="257400" y="2114640"/>
          <a:ext cx="206640" cy="193320"/>
        </a:xfrm>
        <a:prstGeom prst="ellipse">
          <a:avLst/>
        </a:prstGeom>
        <a:solidFill>
          <a:srgbClr val="FF99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44</xdr:row>
      <xdr:rowOff>38160</xdr:rowOff>
    </xdr:from>
    <xdr:to>
      <xdr:col>2</xdr:col>
      <xdr:colOff>82080</xdr:colOff>
      <xdr:row>45</xdr:row>
      <xdr:rowOff>79200</xdr:rowOff>
    </xdr:to>
    <xdr:sp macro="" textlink="">
      <xdr:nvSpPr>
        <xdr:cNvPr id="93" name="CustomShape 1"/>
        <xdr:cNvSpPr/>
      </xdr:nvSpPr>
      <xdr:spPr>
        <a:xfrm>
          <a:off x="257400" y="6896160"/>
          <a:ext cx="206640" cy="193320"/>
        </a:xfrm>
        <a:prstGeom prst="ellipse">
          <a:avLst/>
        </a:prstGeom>
        <a:solidFill>
          <a:srgbClr val="FF99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45</xdr:col>
      <xdr:colOff>85725</xdr:colOff>
      <xdr:row>0</xdr:row>
      <xdr:rowOff>47625</xdr:rowOff>
    </xdr:from>
    <xdr:to>
      <xdr:col>47</xdr:col>
      <xdr:colOff>66675</xdr:colOff>
      <xdr:row>2</xdr:row>
      <xdr:rowOff>85725</xdr:rowOff>
    </xdr:to>
    <xdr:pic>
      <xdr:nvPicPr>
        <xdr:cNvPr id="6147" name="Image 5"/>
        <xdr:cNvPicPr>
          <a:picLocks noChangeAspect="1" noChangeArrowheads="1"/>
        </xdr:cNvPicPr>
      </xdr:nvPicPr>
      <xdr:blipFill>
        <a:blip xmlns:r="http://schemas.openxmlformats.org/officeDocument/2006/relationships" r:embed="rId1" cstate="print"/>
        <a:srcRect/>
        <a:stretch>
          <a:fillRect/>
        </a:stretch>
      </xdr:blipFill>
      <xdr:spPr bwMode="auto">
        <a:xfrm>
          <a:off x="8229600" y="47625"/>
          <a:ext cx="342900" cy="342900"/>
        </a:xfrm>
        <a:prstGeom prst="rect">
          <a:avLst/>
        </a:prstGeom>
        <a:noFill/>
        <a:ln w="9525">
          <a:noFill/>
          <a:miter lim="800000"/>
          <a:headEnd/>
          <a:tailEnd/>
        </a:ln>
      </xdr:spPr>
    </xdr:pic>
    <xdr:clientData/>
  </xdr:twoCellAnchor>
  <xdr:twoCellAnchor>
    <xdr:from>
      <xdr:col>45</xdr:col>
      <xdr:colOff>85725</xdr:colOff>
      <xdr:row>41</xdr:row>
      <xdr:rowOff>47625</xdr:rowOff>
    </xdr:from>
    <xdr:to>
      <xdr:col>47</xdr:col>
      <xdr:colOff>47625</xdr:colOff>
      <xdr:row>43</xdr:row>
      <xdr:rowOff>76200</xdr:rowOff>
    </xdr:to>
    <xdr:pic>
      <xdr:nvPicPr>
        <xdr:cNvPr id="6148" name="Image 6"/>
        <xdr:cNvPicPr>
          <a:picLocks noChangeAspect="1" noChangeArrowheads="1"/>
        </xdr:cNvPicPr>
      </xdr:nvPicPr>
      <xdr:blipFill>
        <a:blip xmlns:r="http://schemas.openxmlformats.org/officeDocument/2006/relationships" r:embed="rId1" cstate="print"/>
        <a:srcRect/>
        <a:stretch>
          <a:fillRect/>
        </a:stretch>
      </xdr:blipFill>
      <xdr:spPr bwMode="auto">
        <a:xfrm>
          <a:off x="8229600" y="6448425"/>
          <a:ext cx="323850"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6149" name="Image 9"/>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xdr:from>
      <xdr:col>23</xdr:col>
      <xdr:colOff>57150</xdr:colOff>
      <xdr:row>41</xdr:row>
      <xdr:rowOff>38100</xdr:rowOff>
    </xdr:from>
    <xdr:to>
      <xdr:col>26</xdr:col>
      <xdr:colOff>9525</xdr:colOff>
      <xdr:row>43</xdr:row>
      <xdr:rowOff>95250</xdr:rowOff>
    </xdr:to>
    <xdr:pic>
      <xdr:nvPicPr>
        <xdr:cNvPr id="6150" name="Image 13"/>
        <xdr:cNvPicPr>
          <a:picLocks noChangeAspect="1" noChangeArrowheads="1"/>
        </xdr:cNvPicPr>
      </xdr:nvPicPr>
      <xdr:blipFill>
        <a:blip xmlns:r="http://schemas.openxmlformats.org/officeDocument/2006/relationships" r:embed="rId2" cstate="print"/>
        <a:srcRect/>
        <a:stretch>
          <a:fillRect/>
        </a:stretch>
      </xdr:blipFill>
      <xdr:spPr bwMode="auto">
        <a:xfrm>
          <a:off x="4219575" y="6438900"/>
          <a:ext cx="495300" cy="361950"/>
        </a:xfrm>
        <a:prstGeom prst="rect">
          <a:avLst/>
        </a:prstGeom>
        <a:noFill/>
        <a:ln w="9525">
          <a:noFill/>
          <a:miter lim="800000"/>
          <a:headEnd/>
          <a:tailEnd/>
        </a:ln>
      </xdr:spPr>
    </xdr:pic>
    <xdr:clientData/>
  </xdr:twoCellAnchor>
  <xdr:twoCellAnchor>
    <xdr:from>
      <xdr:col>1</xdr:col>
      <xdr:colOff>66600</xdr:colOff>
      <xdr:row>65</xdr:row>
      <xdr:rowOff>38160</xdr:rowOff>
    </xdr:from>
    <xdr:to>
      <xdr:col>2</xdr:col>
      <xdr:colOff>82080</xdr:colOff>
      <xdr:row>66</xdr:row>
      <xdr:rowOff>79200</xdr:rowOff>
    </xdr:to>
    <xdr:sp macro="" textlink="">
      <xdr:nvSpPr>
        <xdr:cNvPr id="98" name="CustomShape 1"/>
        <xdr:cNvSpPr/>
      </xdr:nvSpPr>
      <xdr:spPr>
        <a:xfrm>
          <a:off x="257400" y="10096560"/>
          <a:ext cx="206640" cy="193320"/>
        </a:xfrm>
        <a:prstGeom prst="ellipse">
          <a:avLst/>
        </a:prstGeom>
        <a:solidFill>
          <a:srgbClr val="FF99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20</xdr:col>
      <xdr:colOff>57150</xdr:colOff>
      <xdr:row>0</xdr:row>
      <xdr:rowOff>0</xdr:rowOff>
    </xdr:from>
    <xdr:to>
      <xdr:col>22</xdr:col>
      <xdr:colOff>66675</xdr:colOff>
      <xdr:row>2</xdr:row>
      <xdr:rowOff>123825</xdr:rowOff>
    </xdr:to>
    <xdr:pic>
      <xdr:nvPicPr>
        <xdr:cNvPr id="6152" name="Image 18"/>
        <xdr:cNvPicPr>
          <a:picLocks noChangeAspect="1" noChangeArrowheads="1"/>
        </xdr:cNvPicPr>
      </xdr:nvPicPr>
      <xdr:blipFill>
        <a:blip xmlns:r="http://schemas.openxmlformats.org/officeDocument/2006/relationships" r:embed="rId3" cstate="print"/>
        <a:srcRect/>
        <a:stretch>
          <a:fillRect/>
        </a:stretch>
      </xdr:blipFill>
      <xdr:spPr bwMode="auto">
        <a:xfrm>
          <a:off x="3676650" y="0"/>
          <a:ext cx="371475" cy="428625"/>
        </a:xfrm>
        <a:prstGeom prst="rect">
          <a:avLst/>
        </a:prstGeom>
        <a:noFill/>
        <a:ln w="9525">
          <a:noFill/>
          <a:miter lim="800000"/>
          <a:headEnd/>
          <a:tailEnd/>
        </a:ln>
      </xdr:spPr>
    </xdr:pic>
    <xdr:clientData/>
  </xdr:twoCellAnchor>
  <xdr:twoCellAnchor editAs="oneCell">
    <xdr:from>
      <xdr:col>20</xdr:col>
      <xdr:colOff>76200</xdr:colOff>
      <xdr:row>41</xdr:row>
      <xdr:rowOff>19050</xdr:rowOff>
    </xdr:from>
    <xdr:to>
      <xdr:col>22</xdr:col>
      <xdr:colOff>95250</xdr:colOff>
      <xdr:row>44</xdr:row>
      <xdr:rowOff>2569</xdr:rowOff>
    </xdr:to>
    <xdr:pic>
      <xdr:nvPicPr>
        <xdr:cNvPr id="6153" name="Image 19"/>
        <xdr:cNvPicPr>
          <a:picLocks noChangeAspect="1" noChangeArrowheads="1"/>
        </xdr:cNvPicPr>
      </xdr:nvPicPr>
      <xdr:blipFill>
        <a:blip xmlns:r="http://schemas.openxmlformats.org/officeDocument/2006/relationships" r:embed="rId4" cstate="print"/>
        <a:srcRect/>
        <a:stretch>
          <a:fillRect/>
        </a:stretch>
      </xdr:blipFill>
      <xdr:spPr bwMode="auto">
        <a:xfrm>
          <a:off x="3695700" y="6419850"/>
          <a:ext cx="381000" cy="438150"/>
        </a:xfrm>
        <a:prstGeom prst="rect">
          <a:avLst/>
        </a:prstGeom>
        <a:noFill/>
        <a:ln w="9525">
          <a:noFill/>
          <a:miter lim="800000"/>
          <a:headEnd/>
          <a:tailEnd/>
        </a:ln>
      </xdr:spPr>
    </xdr:pic>
    <xdr:clientData/>
  </xdr:twoCellAnchor>
  <xdr:twoCellAnchor editAs="oneCell">
    <xdr:from>
      <xdr:col>26</xdr:col>
      <xdr:colOff>114300</xdr:colOff>
      <xdr:row>41</xdr:row>
      <xdr:rowOff>57150</xdr:rowOff>
    </xdr:from>
    <xdr:to>
      <xdr:col>29</xdr:col>
      <xdr:colOff>85725</xdr:colOff>
      <xdr:row>43</xdr:row>
      <xdr:rowOff>57150</xdr:rowOff>
    </xdr:to>
    <xdr:pic>
      <xdr:nvPicPr>
        <xdr:cNvPr id="6154" name="Image 21"/>
        <xdr:cNvPicPr>
          <a:picLocks noChangeAspect="1" noChangeArrowheads="1"/>
        </xdr:cNvPicPr>
      </xdr:nvPicPr>
      <xdr:blipFill>
        <a:blip xmlns:r="http://schemas.openxmlformats.org/officeDocument/2006/relationships" r:embed="rId5" cstate="print"/>
        <a:srcRect/>
        <a:stretch>
          <a:fillRect/>
        </a:stretch>
      </xdr:blipFill>
      <xdr:spPr bwMode="auto">
        <a:xfrm>
          <a:off x="4819650" y="6457950"/>
          <a:ext cx="514350" cy="304800"/>
        </a:xfrm>
        <a:prstGeom prst="rect">
          <a:avLst/>
        </a:prstGeom>
        <a:noFill/>
        <a:ln w="9525">
          <a:noFill/>
          <a:miter lim="800000"/>
          <a:headEnd/>
          <a:tailEnd/>
        </a:ln>
      </xdr:spPr>
    </xdr:pic>
    <xdr:clientData/>
  </xdr:twoCellAnchor>
  <xdr:twoCellAnchor editAs="absolute">
    <xdr:from>
      <xdr:col>26</xdr:col>
      <xdr:colOff>114300</xdr:colOff>
      <xdr:row>0</xdr:row>
      <xdr:rowOff>19050</xdr:rowOff>
    </xdr:from>
    <xdr:to>
      <xdr:col>33</xdr:col>
      <xdr:colOff>66675</xdr:colOff>
      <xdr:row>3</xdr:row>
      <xdr:rowOff>9525</xdr:rowOff>
    </xdr:to>
    <xdr:pic>
      <xdr:nvPicPr>
        <xdr:cNvPr id="6155" name="Image 8"/>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19650" y="19050"/>
          <a:ext cx="1219200" cy="447675"/>
        </a:xfrm>
        <a:prstGeom prst="rect">
          <a:avLst/>
        </a:prstGeom>
        <a:noFill/>
        <a:ln w="9525">
          <a:noFill/>
          <a:miter lim="800000"/>
          <a:headEnd/>
          <a:tailEnd/>
        </a:ln>
      </xdr:spPr>
    </xdr:pic>
    <xdr:clientData/>
  </xdr:twoCellAnchor>
  <xdr:twoCellAnchor editAs="oneCell">
    <xdr:from>
      <xdr:col>0</xdr:col>
      <xdr:colOff>0</xdr:colOff>
      <xdr:row>0</xdr:row>
      <xdr:rowOff>38100</xdr:rowOff>
    </xdr:from>
    <xdr:to>
      <xdr:col>2</xdr:col>
      <xdr:colOff>171450</xdr:colOff>
      <xdr:row>2</xdr:row>
      <xdr:rowOff>47625</xdr:rowOff>
    </xdr:to>
    <xdr:pic>
      <xdr:nvPicPr>
        <xdr:cNvPr id="6156" name="Image 33"/>
        <xdr:cNvPicPr>
          <a:picLocks noChangeAspect="1" noChangeArrowheads="1"/>
        </xdr:cNvPicPr>
      </xdr:nvPicPr>
      <xdr:blipFill>
        <a:blip xmlns:r="http://schemas.openxmlformats.org/officeDocument/2006/relationships" r:embed="rId7" cstate="print"/>
        <a:srcRect/>
        <a:stretch>
          <a:fillRect/>
        </a:stretch>
      </xdr:blipFill>
      <xdr:spPr bwMode="auto">
        <a:xfrm>
          <a:off x="0" y="38100"/>
          <a:ext cx="533400" cy="3143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73440</xdr:colOff>
      <xdr:row>38</xdr:row>
      <xdr:rowOff>48960</xdr:rowOff>
    </xdr:from>
    <xdr:to>
      <xdr:col>2</xdr:col>
      <xdr:colOff>88920</xdr:colOff>
      <xdr:row>39</xdr:row>
      <xdr:rowOff>90000</xdr:rowOff>
    </xdr:to>
    <xdr:sp macro="" textlink="">
      <xdr:nvSpPr>
        <xdr:cNvPr id="105" name="CustomShape 1"/>
        <xdr:cNvSpPr/>
      </xdr:nvSpPr>
      <xdr:spPr>
        <a:xfrm>
          <a:off x="264240" y="622116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13</xdr:row>
      <xdr:rowOff>57240</xdr:rowOff>
    </xdr:from>
    <xdr:to>
      <xdr:col>2</xdr:col>
      <xdr:colOff>82080</xdr:colOff>
      <xdr:row>14</xdr:row>
      <xdr:rowOff>98280</xdr:rowOff>
    </xdr:to>
    <xdr:sp macro="" textlink="">
      <xdr:nvSpPr>
        <xdr:cNvPr id="106" name="CustomShape 1"/>
        <xdr:cNvSpPr/>
      </xdr:nvSpPr>
      <xdr:spPr>
        <a:xfrm>
          <a:off x="257400" y="211464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12</xdr:col>
      <xdr:colOff>66600</xdr:colOff>
      <xdr:row>14</xdr:row>
      <xdr:rowOff>9360</xdr:rowOff>
    </xdr:from>
    <xdr:to>
      <xdr:col>17</xdr:col>
      <xdr:colOff>28440</xdr:colOff>
      <xdr:row>14</xdr:row>
      <xdr:rowOff>9360</xdr:rowOff>
    </xdr:to>
    <xdr:sp macro="" textlink="">
      <xdr:nvSpPr>
        <xdr:cNvPr id="107" name="Line 1"/>
        <xdr:cNvSpPr/>
      </xdr:nvSpPr>
      <xdr:spPr>
        <a:xfrm>
          <a:off x="2360160" y="2219040"/>
          <a:ext cx="917280" cy="0"/>
        </a:xfrm>
        <a:prstGeom prst="line">
          <a:avLst/>
        </a:prstGeom>
        <a:ln>
          <a:solidFill>
            <a:srgbClr val="C00000"/>
          </a:solidFill>
        </a:ln>
      </xdr:spPr>
      <xdr:style>
        <a:lnRef idx="3">
          <a:schemeClr val="dk1"/>
        </a:lnRef>
        <a:fillRef idx="0">
          <a:schemeClr val="dk1"/>
        </a:fillRef>
        <a:effectRef idx="2">
          <a:schemeClr val="dk1"/>
        </a:effectRef>
        <a:fontRef idx="minor"/>
      </xdr:style>
      <xdr:txBody>
        <a:bodyPr/>
        <a:lstStyle/>
        <a:p>
          <a:endParaRPr lang="fr-FR"/>
        </a:p>
      </xdr:txBody>
    </xdr:sp>
    <xdr:clientData/>
  </xdr:twoCellAnchor>
  <xdr:twoCellAnchor>
    <xdr:from>
      <xdr:col>1</xdr:col>
      <xdr:colOff>66600</xdr:colOff>
      <xdr:row>23</xdr:row>
      <xdr:rowOff>57240</xdr:rowOff>
    </xdr:from>
    <xdr:to>
      <xdr:col>2</xdr:col>
      <xdr:colOff>82080</xdr:colOff>
      <xdr:row>24</xdr:row>
      <xdr:rowOff>98280</xdr:rowOff>
    </xdr:to>
    <xdr:sp macro="" textlink="">
      <xdr:nvSpPr>
        <xdr:cNvPr id="108" name="CustomShape 1"/>
        <xdr:cNvSpPr/>
      </xdr:nvSpPr>
      <xdr:spPr>
        <a:xfrm>
          <a:off x="257400" y="363852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14</xdr:col>
      <xdr:colOff>142560</xdr:colOff>
      <xdr:row>24</xdr:row>
      <xdr:rowOff>18720</xdr:rowOff>
    </xdr:from>
    <xdr:to>
      <xdr:col>19</xdr:col>
      <xdr:colOff>104760</xdr:colOff>
      <xdr:row>24</xdr:row>
      <xdr:rowOff>18720</xdr:rowOff>
    </xdr:to>
    <xdr:sp macro="" textlink="">
      <xdr:nvSpPr>
        <xdr:cNvPr id="109" name="Line 1"/>
        <xdr:cNvSpPr/>
      </xdr:nvSpPr>
      <xdr:spPr>
        <a:xfrm>
          <a:off x="2818440" y="3752280"/>
          <a:ext cx="917640" cy="0"/>
        </a:xfrm>
        <a:prstGeom prst="line">
          <a:avLst/>
        </a:prstGeom>
        <a:ln>
          <a:solidFill>
            <a:srgbClr val="C00000"/>
          </a:solidFill>
        </a:ln>
      </xdr:spPr>
      <xdr:style>
        <a:lnRef idx="3">
          <a:schemeClr val="dk1"/>
        </a:lnRef>
        <a:fillRef idx="0">
          <a:schemeClr val="dk1"/>
        </a:fillRef>
        <a:effectRef idx="2">
          <a:schemeClr val="dk1"/>
        </a:effectRef>
        <a:fontRef idx="minor"/>
      </xdr:style>
      <xdr:txBody>
        <a:bodyPr/>
        <a:lstStyle/>
        <a:p>
          <a:endParaRPr lang="fr-FR"/>
        </a:p>
      </xdr:txBody>
    </xdr:sp>
    <xdr:clientData/>
  </xdr:twoCellAnchor>
  <xdr:twoCellAnchor>
    <xdr:from>
      <xdr:col>1</xdr:col>
      <xdr:colOff>73440</xdr:colOff>
      <xdr:row>56</xdr:row>
      <xdr:rowOff>48960</xdr:rowOff>
    </xdr:from>
    <xdr:to>
      <xdr:col>2</xdr:col>
      <xdr:colOff>88920</xdr:colOff>
      <xdr:row>57</xdr:row>
      <xdr:rowOff>90000</xdr:rowOff>
    </xdr:to>
    <xdr:sp macro="" textlink="">
      <xdr:nvSpPr>
        <xdr:cNvPr id="110" name="CustomShape 1"/>
        <xdr:cNvSpPr/>
      </xdr:nvSpPr>
      <xdr:spPr>
        <a:xfrm>
          <a:off x="264240" y="8796600"/>
          <a:ext cx="206640" cy="17928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81</xdr:row>
      <xdr:rowOff>48960</xdr:rowOff>
    </xdr:from>
    <xdr:to>
      <xdr:col>2</xdr:col>
      <xdr:colOff>88920</xdr:colOff>
      <xdr:row>82</xdr:row>
      <xdr:rowOff>90000</xdr:rowOff>
    </xdr:to>
    <xdr:sp macro="" textlink="">
      <xdr:nvSpPr>
        <xdr:cNvPr id="111" name="CustomShape 1"/>
        <xdr:cNvSpPr/>
      </xdr:nvSpPr>
      <xdr:spPr>
        <a:xfrm>
          <a:off x="264240" y="12327120"/>
          <a:ext cx="206640" cy="19332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99</xdr:row>
      <xdr:rowOff>48960</xdr:rowOff>
    </xdr:from>
    <xdr:to>
      <xdr:col>2</xdr:col>
      <xdr:colOff>88920</xdr:colOff>
      <xdr:row>100</xdr:row>
      <xdr:rowOff>90000</xdr:rowOff>
    </xdr:to>
    <xdr:sp macro="" textlink="">
      <xdr:nvSpPr>
        <xdr:cNvPr id="112" name="CustomShape 1"/>
        <xdr:cNvSpPr/>
      </xdr:nvSpPr>
      <xdr:spPr>
        <a:xfrm>
          <a:off x="264240" y="14902560"/>
          <a:ext cx="206640" cy="179640"/>
        </a:xfrm>
        <a:prstGeom prst="ellipse">
          <a:avLst/>
        </a:prstGeom>
        <a:solidFill>
          <a:srgbClr val="C00000"/>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45</xdr:col>
      <xdr:colOff>85725</xdr:colOff>
      <xdr:row>0</xdr:row>
      <xdr:rowOff>47625</xdr:rowOff>
    </xdr:from>
    <xdr:to>
      <xdr:col>47</xdr:col>
      <xdr:colOff>66675</xdr:colOff>
      <xdr:row>2</xdr:row>
      <xdr:rowOff>76200</xdr:rowOff>
    </xdr:to>
    <xdr:pic>
      <xdr:nvPicPr>
        <xdr:cNvPr id="8201" name="Image 14"/>
        <xdr:cNvPicPr>
          <a:picLocks noChangeAspect="1" noChangeArrowheads="1"/>
        </xdr:cNvPicPr>
      </xdr:nvPicPr>
      <xdr:blipFill>
        <a:blip xmlns:r="http://schemas.openxmlformats.org/officeDocument/2006/relationships" r:embed="rId1" cstate="print"/>
        <a:srcRect/>
        <a:stretch>
          <a:fillRect/>
        </a:stretch>
      </xdr:blipFill>
      <xdr:spPr bwMode="auto">
        <a:xfrm>
          <a:off x="8229600" y="47625"/>
          <a:ext cx="342900" cy="333375"/>
        </a:xfrm>
        <a:prstGeom prst="rect">
          <a:avLst/>
        </a:prstGeom>
        <a:noFill/>
        <a:ln w="9525">
          <a:noFill/>
          <a:miter lim="800000"/>
          <a:headEnd/>
          <a:tailEnd/>
        </a:ln>
      </xdr:spPr>
    </xdr:pic>
    <xdr:clientData/>
  </xdr:twoCellAnchor>
  <xdr:twoCellAnchor>
    <xdr:from>
      <xdr:col>45</xdr:col>
      <xdr:colOff>85725</xdr:colOff>
      <xdr:row>35</xdr:row>
      <xdr:rowOff>47625</xdr:rowOff>
    </xdr:from>
    <xdr:to>
      <xdr:col>47</xdr:col>
      <xdr:colOff>38100</xdr:colOff>
      <xdr:row>36</xdr:row>
      <xdr:rowOff>152400</xdr:rowOff>
    </xdr:to>
    <xdr:pic>
      <xdr:nvPicPr>
        <xdr:cNvPr id="8202" name="Image 15"/>
        <xdr:cNvPicPr>
          <a:picLocks noChangeAspect="1" noChangeArrowheads="1"/>
        </xdr:cNvPicPr>
      </xdr:nvPicPr>
      <xdr:blipFill>
        <a:blip xmlns:r="http://schemas.openxmlformats.org/officeDocument/2006/relationships" r:embed="rId1" cstate="print"/>
        <a:srcRect/>
        <a:stretch>
          <a:fillRect/>
        </a:stretch>
      </xdr:blipFill>
      <xdr:spPr bwMode="auto">
        <a:xfrm>
          <a:off x="8229600" y="5610225"/>
          <a:ext cx="314325" cy="333375"/>
        </a:xfrm>
        <a:prstGeom prst="rect">
          <a:avLst/>
        </a:prstGeom>
        <a:noFill/>
        <a:ln w="9525">
          <a:noFill/>
          <a:miter lim="800000"/>
          <a:headEnd/>
          <a:tailEnd/>
        </a:ln>
      </xdr:spPr>
    </xdr:pic>
    <xdr:clientData/>
  </xdr:twoCellAnchor>
  <xdr:twoCellAnchor>
    <xdr:from>
      <xdr:col>45</xdr:col>
      <xdr:colOff>85725</xdr:colOff>
      <xdr:row>78</xdr:row>
      <xdr:rowOff>47625</xdr:rowOff>
    </xdr:from>
    <xdr:to>
      <xdr:col>47</xdr:col>
      <xdr:colOff>38100</xdr:colOff>
      <xdr:row>80</xdr:row>
      <xdr:rowOff>76200</xdr:rowOff>
    </xdr:to>
    <xdr:pic>
      <xdr:nvPicPr>
        <xdr:cNvPr id="8203" name="Image 16"/>
        <xdr:cNvPicPr>
          <a:picLocks noChangeAspect="1" noChangeArrowheads="1"/>
        </xdr:cNvPicPr>
      </xdr:nvPicPr>
      <xdr:blipFill>
        <a:blip xmlns:r="http://schemas.openxmlformats.org/officeDocument/2006/relationships" r:embed="rId2" cstate="print"/>
        <a:srcRect/>
        <a:stretch>
          <a:fillRect/>
        </a:stretch>
      </xdr:blipFill>
      <xdr:spPr bwMode="auto">
        <a:xfrm>
          <a:off x="8229600" y="11706225"/>
          <a:ext cx="314325" cy="333375"/>
        </a:xfrm>
        <a:prstGeom prst="rect">
          <a:avLst/>
        </a:prstGeom>
        <a:noFill/>
        <a:ln w="9525">
          <a:noFill/>
          <a:miter lim="800000"/>
          <a:headEnd/>
          <a:tailEnd/>
        </a:ln>
      </xdr:spPr>
    </xdr:pic>
    <xdr:clientData/>
  </xdr:twoCellAnchor>
  <xdr:twoCellAnchor>
    <xdr:from>
      <xdr:col>45</xdr:col>
      <xdr:colOff>85725</xdr:colOff>
      <xdr:row>35</xdr:row>
      <xdr:rowOff>47625</xdr:rowOff>
    </xdr:from>
    <xdr:to>
      <xdr:col>47</xdr:col>
      <xdr:colOff>38100</xdr:colOff>
      <xdr:row>36</xdr:row>
      <xdr:rowOff>152400</xdr:rowOff>
    </xdr:to>
    <xdr:pic>
      <xdr:nvPicPr>
        <xdr:cNvPr id="8204" name="Image 17"/>
        <xdr:cNvPicPr>
          <a:picLocks noChangeAspect="1" noChangeArrowheads="1"/>
        </xdr:cNvPicPr>
      </xdr:nvPicPr>
      <xdr:blipFill>
        <a:blip xmlns:r="http://schemas.openxmlformats.org/officeDocument/2006/relationships" r:embed="rId1" cstate="print"/>
        <a:srcRect/>
        <a:stretch>
          <a:fillRect/>
        </a:stretch>
      </xdr:blipFill>
      <xdr:spPr bwMode="auto">
        <a:xfrm>
          <a:off x="8229600" y="5610225"/>
          <a:ext cx="314325" cy="333375"/>
        </a:xfrm>
        <a:prstGeom prst="rect">
          <a:avLst/>
        </a:prstGeom>
        <a:noFill/>
        <a:ln w="9525">
          <a:noFill/>
          <a:miter lim="800000"/>
          <a:headEnd/>
          <a:tailEnd/>
        </a:ln>
      </xdr:spPr>
    </xdr:pic>
    <xdr:clientData/>
  </xdr:twoCellAnchor>
  <xdr:twoCellAnchor>
    <xdr:from>
      <xdr:col>45</xdr:col>
      <xdr:colOff>85725</xdr:colOff>
      <xdr:row>0</xdr:row>
      <xdr:rowOff>47625</xdr:rowOff>
    </xdr:from>
    <xdr:to>
      <xdr:col>47</xdr:col>
      <xdr:colOff>38100</xdr:colOff>
      <xdr:row>2</xdr:row>
      <xdr:rowOff>76200</xdr:rowOff>
    </xdr:to>
    <xdr:pic>
      <xdr:nvPicPr>
        <xdr:cNvPr id="8205" name="Image 19"/>
        <xdr:cNvPicPr>
          <a:picLocks noChangeAspect="1" noChangeArrowheads="1"/>
        </xdr:cNvPicPr>
      </xdr:nvPicPr>
      <xdr:blipFill>
        <a:blip xmlns:r="http://schemas.openxmlformats.org/officeDocument/2006/relationships" r:embed="rId2" cstate="print"/>
        <a:srcRect/>
        <a:stretch>
          <a:fillRect/>
        </a:stretch>
      </xdr:blipFill>
      <xdr:spPr bwMode="auto">
        <a:xfrm>
          <a:off x="8229600" y="47625"/>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8206" name="Image 25"/>
        <xdr:cNvPicPr>
          <a:picLocks noChangeAspect="1" noChangeArrowheads="1"/>
        </xdr:cNvPicPr>
      </xdr:nvPicPr>
      <xdr:blipFill>
        <a:blip xmlns:r="http://schemas.openxmlformats.org/officeDocument/2006/relationships" r:embed="rId3"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20</xdr:col>
      <xdr:colOff>47625</xdr:colOff>
      <xdr:row>0</xdr:row>
      <xdr:rowOff>9525</xdr:rowOff>
    </xdr:from>
    <xdr:to>
      <xdr:col>22</xdr:col>
      <xdr:colOff>66675</xdr:colOff>
      <xdr:row>2</xdr:row>
      <xdr:rowOff>133350</xdr:rowOff>
    </xdr:to>
    <xdr:pic>
      <xdr:nvPicPr>
        <xdr:cNvPr id="8207" name="Image 31"/>
        <xdr:cNvPicPr>
          <a:picLocks noChangeAspect="1" noChangeArrowheads="1"/>
        </xdr:cNvPicPr>
      </xdr:nvPicPr>
      <xdr:blipFill>
        <a:blip xmlns:r="http://schemas.openxmlformats.org/officeDocument/2006/relationships" r:embed="rId4" cstate="print"/>
        <a:srcRect/>
        <a:stretch>
          <a:fillRect/>
        </a:stretch>
      </xdr:blipFill>
      <xdr:spPr bwMode="auto">
        <a:xfrm>
          <a:off x="3667125" y="9525"/>
          <a:ext cx="381000" cy="428625"/>
        </a:xfrm>
        <a:prstGeom prst="rect">
          <a:avLst/>
        </a:prstGeom>
        <a:noFill/>
        <a:ln w="9525">
          <a:noFill/>
          <a:miter lim="800000"/>
          <a:headEnd/>
          <a:tailEnd/>
        </a:ln>
      </xdr:spPr>
    </xdr:pic>
    <xdr:clientData/>
  </xdr:twoCellAnchor>
  <xdr:twoCellAnchor editAs="oneCell">
    <xdr:from>
      <xdr:col>22</xdr:col>
      <xdr:colOff>57150</xdr:colOff>
      <xdr:row>34</xdr:row>
      <xdr:rowOff>95250</xdr:rowOff>
    </xdr:from>
    <xdr:to>
      <xdr:col>25</xdr:col>
      <xdr:colOff>47625</xdr:colOff>
      <xdr:row>35</xdr:row>
      <xdr:rowOff>219075</xdr:rowOff>
    </xdr:to>
    <xdr:pic>
      <xdr:nvPicPr>
        <xdr:cNvPr id="8208" name="Image 37"/>
        <xdr:cNvPicPr>
          <a:picLocks noChangeAspect="1" noChangeArrowheads="1"/>
        </xdr:cNvPicPr>
      </xdr:nvPicPr>
      <xdr:blipFill>
        <a:blip xmlns:r="http://schemas.openxmlformats.org/officeDocument/2006/relationships" r:embed="rId3" cstate="print"/>
        <a:srcRect/>
        <a:stretch>
          <a:fillRect/>
        </a:stretch>
      </xdr:blipFill>
      <xdr:spPr bwMode="auto">
        <a:xfrm>
          <a:off x="4038600" y="5429250"/>
          <a:ext cx="533400" cy="352425"/>
        </a:xfrm>
        <a:prstGeom prst="rect">
          <a:avLst/>
        </a:prstGeom>
        <a:noFill/>
        <a:ln w="9525">
          <a:noFill/>
          <a:miter lim="800000"/>
          <a:headEnd/>
          <a:tailEnd/>
        </a:ln>
      </xdr:spPr>
    </xdr:pic>
    <xdr:clientData/>
  </xdr:twoCellAnchor>
  <xdr:twoCellAnchor editAs="oneCell">
    <xdr:from>
      <xdr:col>19</xdr:col>
      <xdr:colOff>47625</xdr:colOff>
      <xdr:row>34</xdr:row>
      <xdr:rowOff>66675</xdr:rowOff>
    </xdr:from>
    <xdr:to>
      <xdr:col>21</xdr:col>
      <xdr:colOff>66675</xdr:colOff>
      <xdr:row>36</xdr:row>
      <xdr:rowOff>38100</xdr:rowOff>
    </xdr:to>
    <xdr:pic>
      <xdr:nvPicPr>
        <xdr:cNvPr id="8209" name="Image 39"/>
        <xdr:cNvPicPr>
          <a:picLocks noChangeAspect="1" noChangeArrowheads="1"/>
        </xdr:cNvPicPr>
      </xdr:nvPicPr>
      <xdr:blipFill>
        <a:blip xmlns:r="http://schemas.openxmlformats.org/officeDocument/2006/relationships" r:embed="rId5" cstate="print"/>
        <a:srcRect/>
        <a:stretch>
          <a:fillRect/>
        </a:stretch>
      </xdr:blipFill>
      <xdr:spPr bwMode="auto">
        <a:xfrm>
          <a:off x="3486150" y="5400675"/>
          <a:ext cx="381000" cy="428625"/>
        </a:xfrm>
        <a:prstGeom prst="rect">
          <a:avLst/>
        </a:prstGeom>
        <a:noFill/>
        <a:ln w="9525">
          <a:noFill/>
          <a:miter lim="800000"/>
          <a:headEnd/>
          <a:tailEnd/>
        </a:ln>
      </xdr:spPr>
    </xdr:pic>
    <xdr:clientData/>
  </xdr:twoCellAnchor>
  <xdr:twoCellAnchor editAs="oneCell">
    <xdr:from>
      <xdr:col>25</xdr:col>
      <xdr:colOff>161925</xdr:colOff>
      <xdr:row>34</xdr:row>
      <xdr:rowOff>85725</xdr:rowOff>
    </xdr:from>
    <xdr:to>
      <xdr:col>28</xdr:col>
      <xdr:colOff>133350</xdr:colOff>
      <xdr:row>35</xdr:row>
      <xdr:rowOff>161925</xdr:rowOff>
    </xdr:to>
    <xdr:pic>
      <xdr:nvPicPr>
        <xdr:cNvPr id="8210" name="Image 29"/>
        <xdr:cNvPicPr>
          <a:picLocks noChangeAspect="1" noChangeArrowheads="1"/>
        </xdr:cNvPicPr>
      </xdr:nvPicPr>
      <xdr:blipFill>
        <a:blip xmlns:r="http://schemas.openxmlformats.org/officeDocument/2006/relationships" r:embed="rId6" cstate="print"/>
        <a:srcRect/>
        <a:stretch>
          <a:fillRect/>
        </a:stretch>
      </xdr:blipFill>
      <xdr:spPr bwMode="auto">
        <a:xfrm>
          <a:off x="4686300" y="5419725"/>
          <a:ext cx="514350" cy="304800"/>
        </a:xfrm>
        <a:prstGeom prst="rect">
          <a:avLst/>
        </a:prstGeom>
        <a:noFill/>
        <a:ln w="9525">
          <a:noFill/>
          <a:miter lim="800000"/>
          <a:headEnd/>
          <a:tailEnd/>
        </a:ln>
      </xdr:spPr>
    </xdr:pic>
    <xdr:clientData/>
  </xdr:twoCellAnchor>
  <xdr:twoCellAnchor editAs="absolute">
    <xdr:from>
      <xdr:col>26</xdr:col>
      <xdr:colOff>114300</xdr:colOff>
      <xdr:row>0</xdr:row>
      <xdr:rowOff>0</xdr:rowOff>
    </xdr:from>
    <xdr:to>
      <xdr:col>33</xdr:col>
      <xdr:colOff>66675</xdr:colOff>
      <xdr:row>2</xdr:row>
      <xdr:rowOff>142875</xdr:rowOff>
    </xdr:to>
    <xdr:pic>
      <xdr:nvPicPr>
        <xdr:cNvPr id="8211" name="Image 8"/>
        <xdr:cNvPicPr>
          <a:picLocks noChangeAspect="1" noChangeArrowheads="1"/>
        </xdr:cNvPicPr>
      </xdr:nvPicPr>
      <xdr:blipFill>
        <a:blip xmlns:r="http://schemas.openxmlformats.org/officeDocument/2006/relationships" r:embed="rId7" cstate="print"/>
        <a:srcRect t="24583" b="19374"/>
        <a:stretch>
          <a:fillRect/>
        </a:stretch>
      </xdr:blipFill>
      <xdr:spPr bwMode="auto">
        <a:xfrm>
          <a:off x="4819650" y="0"/>
          <a:ext cx="1219200" cy="447675"/>
        </a:xfrm>
        <a:prstGeom prst="rect">
          <a:avLst/>
        </a:prstGeom>
        <a:noFill/>
        <a:ln w="9525">
          <a:noFill/>
          <a:miter lim="800000"/>
          <a:headEnd/>
          <a:tailEnd/>
        </a:ln>
      </xdr:spPr>
    </xdr:pic>
    <xdr:clientData/>
  </xdr:twoCellAnchor>
  <xdr:twoCellAnchor editAs="oneCell">
    <xdr:from>
      <xdr:col>0</xdr:col>
      <xdr:colOff>28575</xdr:colOff>
      <xdr:row>0</xdr:row>
      <xdr:rowOff>85725</xdr:rowOff>
    </xdr:from>
    <xdr:to>
      <xdr:col>3</xdr:col>
      <xdr:colOff>19050</xdr:colOff>
      <xdr:row>2</xdr:row>
      <xdr:rowOff>85725</xdr:rowOff>
    </xdr:to>
    <xdr:pic>
      <xdr:nvPicPr>
        <xdr:cNvPr id="8212" name="Image 33"/>
        <xdr:cNvPicPr>
          <a:picLocks noChangeAspect="1" noChangeArrowheads="1"/>
        </xdr:cNvPicPr>
      </xdr:nvPicPr>
      <xdr:blipFill>
        <a:blip xmlns:r="http://schemas.openxmlformats.org/officeDocument/2006/relationships" r:embed="rId8" cstate="print"/>
        <a:srcRect/>
        <a:stretch>
          <a:fillRect/>
        </a:stretch>
      </xdr:blipFill>
      <xdr:spPr bwMode="auto">
        <a:xfrm>
          <a:off x="28575" y="85725"/>
          <a:ext cx="533400" cy="3048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73440</xdr:colOff>
      <xdr:row>51</xdr:row>
      <xdr:rowOff>48960</xdr:rowOff>
    </xdr:from>
    <xdr:to>
      <xdr:col>2</xdr:col>
      <xdr:colOff>88920</xdr:colOff>
      <xdr:row>52</xdr:row>
      <xdr:rowOff>90000</xdr:rowOff>
    </xdr:to>
    <xdr:sp macro="" textlink="">
      <xdr:nvSpPr>
        <xdr:cNvPr id="125" name="CustomShape 1"/>
        <xdr:cNvSpPr/>
      </xdr:nvSpPr>
      <xdr:spPr>
        <a:xfrm>
          <a:off x="264240" y="79736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66600</xdr:colOff>
      <xdr:row>14</xdr:row>
      <xdr:rowOff>57240</xdr:rowOff>
    </xdr:from>
    <xdr:to>
      <xdr:col>2</xdr:col>
      <xdr:colOff>82080</xdr:colOff>
      <xdr:row>15</xdr:row>
      <xdr:rowOff>98280</xdr:rowOff>
    </xdr:to>
    <xdr:sp macro="" textlink="">
      <xdr:nvSpPr>
        <xdr:cNvPr id="126" name="CustomShape 1"/>
        <xdr:cNvSpPr/>
      </xdr:nvSpPr>
      <xdr:spPr>
        <a:xfrm>
          <a:off x="257400" y="230508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0</xdr:colOff>
      <xdr:row>0</xdr:row>
      <xdr:rowOff>0</xdr:rowOff>
    </xdr:from>
    <xdr:to>
      <xdr:col>2</xdr:col>
      <xdr:colOff>142875</xdr:colOff>
      <xdr:row>2</xdr:row>
      <xdr:rowOff>152400</xdr:rowOff>
    </xdr:to>
    <xdr:pic>
      <xdr:nvPicPr>
        <xdr:cNvPr id="9219" name="Image 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04825" cy="457200"/>
        </a:xfrm>
        <a:prstGeom prst="rect">
          <a:avLst/>
        </a:prstGeom>
        <a:noFill/>
        <a:ln w="9525">
          <a:noFill/>
          <a:miter lim="800000"/>
          <a:headEnd/>
          <a:tailEnd/>
        </a:ln>
      </xdr:spPr>
    </xdr:pic>
    <xdr:clientData/>
  </xdr:twoCellAnchor>
  <xdr:twoCellAnchor>
    <xdr:from>
      <xdr:col>0</xdr:col>
      <xdr:colOff>9525</xdr:colOff>
      <xdr:row>48</xdr:row>
      <xdr:rowOff>0</xdr:rowOff>
    </xdr:from>
    <xdr:to>
      <xdr:col>2</xdr:col>
      <xdr:colOff>152400</xdr:colOff>
      <xdr:row>50</xdr:row>
      <xdr:rowOff>152400</xdr:rowOff>
    </xdr:to>
    <xdr:pic>
      <xdr:nvPicPr>
        <xdr:cNvPr id="9220" name="Image 9"/>
        <xdr:cNvPicPr>
          <a:picLocks noChangeAspect="1" noChangeArrowheads="1"/>
        </xdr:cNvPicPr>
      </xdr:nvPicPr>
      <xdr:blipFill>
        <a:blip xmlns:r="http://schemas.openxmlformats.org/officeDocument/2006/relationships" r:embed="rId1" cstate="print"/>
        <a:srcRect/>
        <a:stretch>
          <a:fillRect/>
        </a:stretch>
      </xdr:blipFill>
      <xdr:spPr bwMode="auto">
        <a:xfrm>
          <a:off x="9525" y="7467600"/>
          <a:ext cx="504825" cy="457200"/>
        </a:xfrm>
        <a:prstGeom prst="rect">
          <a:avLst/>
        </a:prstGeom>
        <a:noFill/>
        <a:ln w="9525">
          <a:noFill/>
          <a:miter lim="800000"/>
          <a:headEnd/>
          <a:tailEnd/>
        </a:ln>
      </xdr:spPr>
    </xdr:pic>
    <xdr:clientData/>
  </xdr:twoCellAnchor>
  <xdr:twoCellAnchor>
    <xdr:from>
      <xdr:col>1</xdr:col>
      <xdr:colOff>73440</xdr:colOff>
      <xdr:row>76</xdr:row>
      <xdr:rowOff>48960</xdr:rowOff>
    </xdr:from>
    <xdr:to>
      <xdr:col>2</xdr:col>
      <xdr:colOff>88920</xdr:colOff>
      <xdr:row>77</xdr:row>
      <xdr:rowOff>90000</xdr:rowOff>
    </xdr:to>
    <xdr:sp macro="" textlink="">
      <xdr:nvSpPr>
        <xdr:cNvPr id="129" name="CustomShape 1"/>
        <xdr:cNvSpPr/>
      </xdr:nvSpPr>
      <xdr:spPr>
        <a:xfrm>
          <a:off x="264240" y="1189800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91</xdr:row>
      <xdr:rowOff>48960</xdr:rowOff>
    </xdr:from>
    <xdr:to>
      <xdr:col>2</xdr:col>
      <xdr:colOff>88920</xdr:colOff>
      <xdr:row>92</xdr:row>
      <xdr:rowOff>90000</xdr:rowOff>
    </xdr:to>
    <xdr:sp macro="" textlink="">
      <xdr:nvSpPr>
        <xdr:cNvPr id="130" name="CustomShape 1"/>
        <xdr:cNvSpPr/>
      </xdr:nvSpPr>
      <xdr:spPr>
        <a:xfrm>
          <a:off x="264240" y="14259960"/>
          <a:ext cx="206640" cy="19368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0</xdr:col>
      <xdr:colOff>9525</xdr:colOff>
      <xdr:row>88</xdr:row>
      <xdr:rowOff>0</xdr:rowOff>
    </xdr:from>
    <xdr:to>
      <xdr:col>2</xdr:col>
      <xdr:colOff>152400</xdr:colOff>
      <xdr:row>90</xdr:row>
      <xdr:rowOff>152400</xdr:rowOff>
    </xdr:to>
    <xdr:pic>
      <xdr:nvPicPr>
        <xdr:cNvPr id="9223" name="Image 18"/>
        <xdr:cNvPicPr>
          <a:picLocks noChangeAspect="1" noChangeArrowheads="1"/>
        </xdr:cNvPicPr>
      </xdr:nvPicPr>
      <xdr:blipFill>
        <a:blip xmlns:r="http://schemas.openxmlformats.org/officeDocument/2006/relationships" r:embed="rId1" cstate="print"/>
        <a:srcRect/>
        <a:stretch>
          <a:fillRect/>
        </a:stretch>
      </xdr:blipFill>
      <xdr:spPr bwMode="auto">
        <a:xfrm>
          <a:off x="9525" y="13754100"/>
          <a:ext cx="504825" cy="457200"/>
        </a:xfrm>
        <a:prstGeom prst="rect">
          <a:avLst/>
        </a:prstGeom>
        <a:noFill/>
        <a:ln w="9525">
          <a:noFill/>
          <a:miter lim="800000"/>
          <a:headEnd/>
          <a:tailEnd/>
        </a:ln>
      </xdr:spPr>
    </xdr:pic>
    <xdr:clientData/>
  </xdr:twoCellAnchor>
  <xdr:twoCellAnchor>
    <xdr:from>
      <xdr:col>1</xdr:col>
      <xdr:colOff>73440</xdr:colOff>
      <xdr:row>101</xdr:row>
      <xdr:rowOff>48960</xdr:rowOff>
    </xdr:from>
    <xdr:to>
      <xdr:col>2</xdr:col>
      <xdr:colOff>88920</xdr:colOff>
      <xdr:row>102</xdr:row>
      <xdr:rowOff>90000</xdr:rowOff>
    </xdr:to>
    <xdr:sp macro="" textlink="">
      <xdr:nvSpPr>
        <xdr:cNvPr id="132" name="CustomShape 1"/>
        <xdr:cNvSpPr/>
      </xdr:nvSpPr>
      <xdr:spPr>
        <a:xfrm>
          <a:off x="264240" y="159746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45</xdr:col>
      <xdr:colOff>85725</xdr:colOff>
      <xdr:row>0</xdr:row>
      <xdr:rowOff>47625</xdr:rowOff>
    </xdr:from>
    <xdr:to>
      <xdr:col>47</xdr:col>
      <xdr:colOff>38100</xdr:colOff>
      <xdr:row>2</xdr:row>
      <xdr:rowOff>76200</xdr:rowOff>
    </xdr:to>
    <xdr:pic>
      <xdr:nvPicPr>
        <xdr:cNvPr id="9225" name="Image 20"/>
        <xdr:cNvPicPr>
          <a:picLocks noChangeAspect="1" noChangeArrowheads="1"/>
        </xdr:cNvPicPr>
      </xdr:nvPicPr>
      <xdr:blipFill>
        <a:blip xmlns:r="http://schemas.openxmlformats.org/officeDocument/2006/relationships" r:embed="rId2" cstate="print"/>
        <a:srcRect/>
        <a:stretch>
          <a:fillRect/>
        </a:stretch>
      </xdr:blipFill>
      <xdr:spPr bwMode="auto">
        <a:xfrm>
          <a:off x="8296275" y="47625"/>
          <a:ext cx="314325" cy="333375"/>
        </a:xfrm>
        <a:prstGeom prst="rect">
          <a:avLst/>
        </a:prstGeom>
        <a:noFill/>
        <a:ln w="9525">
          <a:noFill/>
          <a:miter lim="800000"/>
          <a:headEnd/>
          <a:tailEnd/>
        </a:ln>
      </xdr:spPr>
    </xdr:pic>
    <xdr:clientData/>
  </xdr:twoCellAnchor>
  <xdr:twoCellAnchor>
    <xdr:from>
      <xdr:col>45</xdr:col>
      <xdr:colOff>85725</xdr:colOff>
      <xdr:row>48</xdr:row>
      <xdr:rowOff>47625</xdr:rowOff>
    </xdr:from>
    <xdr:to>
      <xdr:col>47</xdr:col>
      <xdr:colOff>38100</xdr:colOff>
      <xdr:row>50</xdr:row>
      <xdr:rowOff>76200</xdr:rowOff>
    </xdr:to>
    <xdr:pic>
      <xdr:nvPicPr>
        <xdr:cNvPr id="9226" name="Image 21"/>
        <xdr:cNvPicPr>
          <a:picLocks noChangeAspect="1" noChangeArrowheads="1"/>
        </xdr:cNvPicPr>
      </xdr:nvPicPr>
      <xdr:blipFill>
        <a:blip xmlns:r="http://schemas.openxmlformats.org/officeDocument/2006/relationships" r:embed="rId2" cstate="print"/>
        <a:srcRect/>
        <a:stretch>
          <a:fillRect/>
        </a:stretch>
      </xdr:blipFill>
      <xdr:spPr bwMode="auto">
        <a:xfrm>
          <a:off x="8296275" y="7515225"/>
          <a:ext cx="314325" cy="333375"/>
        </a:xfrm>
        <a:prstGeom prst="rect">
          <a:avLst/>
        </a:prstGeom>
        <a:noFill/>
        <a:ln w="9525">
          <a:noFill/>
          <a:miter lim="800000"/>
          <a:headEnd/>
          <a:tailEnd/>
        </a:ln>
      </xdr:spPr>
    </xdr:pic>
    <xdr:clientData/>
  </xdr:twoCellAnchor>
  <xdr:twoCellAnchor>
    <xdr:from>
      <xdr:col>45</xdr:col>
      <xdr:colOff>85725</xdr:colOff>
      <xdr:row>88</xdr:row>
      <xdr:rowOff>47625</xdr:rowOff>
    </xdr:from>
    <xdr:to>
      <xdr:col>47</xdr:col>
      <xdr:colOff>38100</xdr:colOff>
      <xdr:row>90</xdr:row>
      <xdr:rowOff>76200</xdr:rowOff>
    </xdr:to>
    <xdr:pic>
      <xdr:nvPicPr>
        <xdr:cNvPr id="9227" name="Image 22"/>
        <xdr:cNvPicPr>
          <a:picLocks noChangeAspect="1" noChangeArrowheads="1"/>
        </xdr:cNvPicPr>
      </xdr:nvPicPr>
      <xdr:blipFill>
        <a:blip xmlns:r="http://schemas.openxmlformats.org/officeDocument/2006/relationships" r:embed="rId2" cstate="print"/>
        <a:srcRect/>
        <a:stretch>
          <a:fillRect/>
        </a:stretch>
      </xdr:blipFill>
      <xdr:spPr bwMode="auto">
        <a:xfrm>
          <a:off x="8296275" y="13801725"/>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9228" name="Image 12"/>
        <xdr:cNvPicPr>
          <a:picLocks noChangeAspect="1" noChangeArrowheads="1"/>
        </xdr:cNvPicPr>
      </xdr:nvPicPr>
      <xdr:blipFill>
        <a:blip xmlns:r="http://schemas.openxmlformats.org/officeDocument/2006/relationships" r:embed="rId3"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18</xdr:col>
      <xdr:colOff>85725</xdr:colOff>
      <xdr:row>0</xdr:row>
      <xdr:rowOff>66675</xdr:rowOff>
    </xdr:from>
    <xdr:to>
      <xdr:col>22</xdr:col>
      <xdr:colOff>28575</xdr:colOff>
      <xdr:row>2</xdr:row>
      <xdr:rowOff>47625</xdr:rowOff>
    </xdr:to>
    <xdr:pic>
      <xdr:nvPicPr>
        <xdr:cNvPr id="9229" name="Image 13"/>
        <xdr:cNvPicPr>
          <a:picLocks noChangeAspect="1" noChangeArrowheads="1"/>
        </xdr:cNvPicPr>
      </xdr:nvPicPr>
      <xdr:blipFill>
        <a:blip xmlns:r="http://schemas.openxmlformats.org/officeDocument/2006/relationships" r:embed="rId4" cstate="print"/>
        <a:srcRect/>
        <a:stretch>
          <a:fillRect/>
        </a:stretch>
      </xdr:blipFill>
      <xdr:spPr bwMode="auto">
        <a:xfrm>
          <a:off x="3343275" y="66675"/>
          <a:ext cx="666750" cy="285750"/>
        </a:xfrm>
        <a:prstGeom prst="rect">
          <a:avLst/>
        </a:prstGeom>
        <a:noFill/>
        <a:ln w="9525">
          <a:noFill/>
          <a:miter lim="800000"/>
          <a:headEnd/>
          <a:tailEnd/>
        </a:ln>
      </xdr:spPr>
    </xdr:pic>
    <xdr:clientData/>
  </xdr:twoCellAnchor>
  <xdr:twoCellAnchor editAs="oneCell">
    <xdr:from>
      <xdr:col>27</xdr:col>
      <xdr:colOff>38100</xdr:colOff>
      <xdr:row>0</xdr:row>
      <xdr:rowOff>0</xdr:rowOff>
    </xdr:from>
    <xdr:to>
      <xdr:col>30</xdr:col>
      <xdr:colOff>19050</xdr:colOff>
      <xdr:row>2</xdr:row>
      <xdr:rowOff>142875</xdr:rowOff>
    </xdr:to>
    <xdr:pic>
      <xdr:nvPicPr>
        <xdr:cNvPr id="9230" name="Image 15"/>
        <xdr:cNvPicPr>
          <a:picLocks noChangeAspect="1" noChangeArrowheads="1"/>
        </xdr:cNvPicPr>
      </xdr:nvPicPr>
      <xdr:blipFill>
        <a:blip xmlns:r="http://schemas.openxmlformats.org/officeDocument/2006/relationships" r:embed="rId5" cstate="print"/>
        <a:srcRect/>
        <a:stretch>
          <a:fillRect/>
        </a:stretch>
      </xdr:blipFill>
      <xdr:spPr bwMode="auto">
        <a:xfrm>
          <a:off x="4924425" y="0"/>
          <a:ext cx="523875" cy="447675"/>
        </a:xfrm>
        <a:prstGeom prst="rect">
          <a:avLst/>
        </a:prstGeom>
        <a:noFill/>
        <a:ln w="9525">
          <a:noFill/>
          <a:miter lim="800000"/>
          <a:headEnd/>
          <a:tailEnd/>
        </a:ln>
      </xdr:spPr>
    </xdr:pic>
    <xdr:clientData/>
  </xdr:twoCellAnchor>
  <xdr:twoCellAnchor>
    <xdr:from>
      <xdr:col>23</xdr:col>
      <xdr:colOff>57150</xdr:colOff>
      <xdr:row>48</xdr:row>
      <xdr:rowOff>38100</xdr:rowOff>
    </xdr:from>
    <xdr:to>
      <xdr:col>26</xdr:col>
      <xdr:colOff>9525</xdr:colOff>
      <xdr:row>50</xdr:row>
      <xdr:rowOff>95250</xdr:rowOff>
    </xdr:to>
    <xdr:pic>
      <xdr:nvPicPr>
        <xdr:cNvPr id="9231" name="Image 16"/>
        <xdr:cNvPicPr>
          <a:picLocks noChangeAspect="1" noChangeArrowheads="1"/>
        </xdr:cNvPicPr>
      </xdr:nvPicPr>
      <xdr:blipFill>
        <a:blip xmlns:r="http://schemas.openxmlformats.org/officeDocument/2006/relationships" r:embed="rId3" cstate="print"/>
        <a:srcRect/>
        <a:stretch>
          <a:fillRect/>
        </a:stretch>
      </xdr:blipFill>
      <xdr:spPr bwMode="auto">
        <a:xfrm>
          <a:off x="4219575" y="7505700"/>
          <a:ext cx="495300" cy="361950"/>
        </a:xfrm>
        <a:prstGeom prst="rect">
          <a:avLst/>
        </a:prstGeom>
        <a:noFill/>
        <a:ln w="9525">
          <a:noFill/>
          <a:miter lim="800000"/>
          <a:headEnd/>
          <a:tailEnd/>
        </a:ln>
      </xdr:spPr>
    </xdr:pic>
    <xdr:clientData/>
  </xdr:twoCellAnchor>
  <xdr:twoCellAnchor>
    <xdr:from>
      <xdr:col>18</xdr:col>
      <xdr:colOff>85725</xdr:colOff>
      <xdr:row>48</xdr:row>
      <xdr:rowOff>66675</xdr:rowOff>
    </xdr:from>
    <xdr:to>
      <xdr:col>21</xdr:col>
      <xdr:colOff>171450</xdr:colOff>
      <xdr:row>50</xdr:row>
      <xdr:rowOff>47625</xdr:rowOff>
    </xdr:to>
    <xdr:pic>
      <xdr:nvPicPr>
        <xdr:cNvPr id="9232" name="Image 23"/>
        <xdr:cNvPicPr>
          <a:picLocks noChangeAspect="1" noChangeArrowheads="1"/>
        </xdr:cNvPicPr>
      </xdr:nvPicPr>
      <xdr:blipFill>
        <a:blip xmlns:r="http://schemas.openxmlformats.org/officeDocument/2006/relationships" r:embed="rId4" cstate="print"/>
        <a:srcRect/>
        <a:stretch>
          <a:fillRect/>
        </a:stretch>
      </xdr:blipFill>
      <xdr:spPr bwMode="auto">
        <a:xfrm>
          <a:off x="3343275" y="7534275"/>
          <a:ext cx="628650" cy="285750"/>
        </a:xfrm>
        <a:prstGeom prst="rect">
          <a:avLst/>
        </a:prstGeom>
        <a:noFill/>
        <a:ln w="9525">
          <a:noFill/>
          <a:miter lim="800000"/>
          <a:headEnd/>
          <a:tailEnd/>
        </a:ln>
      </xdr:spPr>
    </xdr:pic>
    <xdr:clientData/>
  </xdr:twoCellAnchor>
  <xdr:twoCellAnchor>
    <xdr:from>
      <xdr:col>27</xdr:col>
      <xdr:colOff>38100</xdr:colOff>
      <xdr:row>48</xdr:row>
      <xdr:rowOff>0</xdr:rowOff>
    </xdr:from>
    <xdr:to>
      <xdr:col>29</xdr:col>
      <xdr:colOff>171450</xdr:colOff>
      <xdr:row>50</xdr:row>
      <xdr:rowOff>142875</xdr:rowOff>
    </xdr:to>
    <xdr:pic>
      <xdr:nvPicPr>
        <xdr:cNvPr id="9233" name="Image 24"/>
        <xdr:cNvPicPr>
          <a:picLocks noChangeAspect="1" noChangeArrowheads="1"/>
        </xdr:cNvPicPr>
      </xdr:nvPicPr>
      <xdr:blipFill>
        <a:blip xmlns:r="http://schemas.openxmlformats.org/officeDocument/2006/relationships" r:embed="rId5" cstate="print"/>
        <a:srcRect/>
        <a:stretch>
          <a:fillRect/>
        </a:stretch>
      </xdr:blipFill>
      <xdr:spPr bwMode="auto">
        <a:xfrm>
          <a:off x="4924425" y="7467600"/>
          <a:ext cx="495300" cy="447675"/>
        </a:xfrm>
        <a:prstGeom prst="rect">
          <a:avLst/>
        </a:prstGeom>
        <a:noFill/>
        <a:ln w="9525">
          <a:noFill/>
          <a:miter lim="800000"/>
          <a:headEnd/>
          <a:tailEnd/>
        </a:ln>
      </xdr:spPr>
    </xdr:pic>
    <xdr:clientData/>
  </xdr:twoCellAnchor>
  <xdr:twoCellAnchor>
    <xdr:from>
      <xdr:col>23</xdr:col>
      <xdr:colOff>57150</xdr:colOff>
      <xdr:row>88</xdr:row>
      <xdr:rowOff>38100</xdr:rowOff>
    </xdr:from>
    <xdr:to>
      <xdr:col>26</xdr:col>
      <xdr:colOff>9525</xdr:colOff>
      <xdr:row>90</xdr:row>
      <xdr:rowOff>95250</xdr:rowOff>
    </xdr:to>
    <xdr:pic>
      <xdr:nvPicPr>
        <xdr:cNvPr id="9234" name="Image 25"/>
        <xdr:cNvPicPr>
          <a:picLocks noChangeAspect="1" noChangeArrowheads="1"/>
        </xdr:cNvPicPr>
      </xdr:nvPicPr>
      <xdr:blipFill>
        <a:blip xmlns:r="http://schemas.openxmlformats.org/officeDocument/2006/relationships" r:embed="rId3" cstate="print"/>
        <a:srcRect/>
        <a:stretch>
          <a:fillRect/>
        </a:stretch>
      </xdr:blipFill>
      <xdr:spPr bwMode="auto">
        <a:xfrm>
          <a:off x="4219575" y="13792200"/>
          <a:ext cx="495300" cy="361950"/>
        </a:xfrm>
        <a:prstGeom prst="rect">
          <a:avLst/>
        </a:prstGeom>
        <a:noFill/>
        <a:ln w="9525">
          <a:noFill/>
          <a:miter lim="800000"/>
          <a:headEnd/>
          <a:tailEnd/>
        </a:ln>
      </xdr:spPr>
    </xdr:pic>
    <xdr:clientData/>
  </xdr:twoCellAnchor>
  <xdr:twoCellAnchor>
    <xdr:from>
      <xdr:col>18</xdr:col>
      <xdr:colOff>85725</xdr:colOff>
      <xdr:row>88</xdr:row>
      <xdr:rowOff>66675</xdr:rowOff>
    </xdr:from>
    <xdr:to>
      <xdr:col>21</xdr:col>
      <xdr:colOff>171450</xdr:colOff>
      <xdr:row>90</xdr:row>
      <xdr:rowOff>47625</xdr:rowOff>
    </xdr:to>
    <xdr:pic>
      <xdr:nvPicPr>
        <xdr:cNvPr id="9235" name="Image 26"/>
        <xdr:cNvPicPr>
          <a:picLocks noChangeAspect="1" noChangeArrowheads="1"/>
        </xdr:cNvPicPr>
      </xdr:nvPicPr>
      <xdr:blipFill>
        <a:blip xmlns:r="http://schemas.openxmlformats.org/officeDocument/2006/relationships" r:embed="rId4" cstate="print"/>
        <a:srcRect/>
        <a:stretch>
          <a:fillRect/>
        </a:stretch>
      </xdr:blipFill>
      <xdr:spPr bwMode="auto">
        <a:xfrm>
          <a:off x="3343275" y="13820775"/>
          <a:ext cx="628650" cy="285750"/>
        </a:xfrm>
        <a:prstGeom prst="rect">
          <a:avLst/>
        </a:prstGeom>
        <a:noFill/>
        <a:ln w="9525">
          <a:noFill/>
          <a:miter lim="800000"/>
          <a:headEnd/>
          <a:tailEnd/>
        </a:ln>
      </xdr:spPr>
    </xdr:pic>
    <xdr:clientData/>
  </xdr:twoCellAnchor>
  <xdr:twoCellAnchor>
    <xdr:from>
      <xdr:col>27</xdr:col>
      <xdr:colOff>38100</xdr:colOff>
      <xdr:row>88</xdr:row>
      <xdr:rowOff>0</xdr:rowOff>
    </xdr:from>
    <xdr:to>
      <xdr:col>29</xdr:col>
      <xdr:colOff>171450</xdr:colOff>
      <xdr:row>90</xdr:row>
      <xdr:rowOff>142875</xdr:rowOff>
    </xdr:to>
    <xdr:pic>
      <xdr:nvPicPr>
        <xdr:cNvPr id="9236" name="Image 27"/>
        <xdr:cNvPicPr>
          <a:picLocks noChangeAspect="1" noChangeArrowheads="1"/>
        </xdr:cNvPicPr>
      </xdr:nvPicPr>
      <xdr:blipFill>
        <a:blip xmlns:r="http://schemas.openxmlformats.org/officeDocument/2006/relationships" r:embed="rId5" cstate="print"/>
        <a:srcRect/>
        <a:stretch>
          <a:fillRect/>
        </a:stretch>
      </xdr:blipFill>
      <xdr:spPr bwMode="auto">
        <a:xfrm>
          <a:off x="4924425" y="13754100"/>
          <a:ext cx="495300" cy="4476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85680</xdr:colOff>
      <xdr:row>50</xdr:row>
      <xdr:rowOff>114480</xdr:rowOff>
    </xdr:from>
    <xdr:to>
      <xdr:col>2</xdr:col>
      <xdr:colOff>101160</xdr:colOff>
      <xdr:row>51</xdr:row>
      <xdr:rowOff>98280</xdr:rowOff>
    </xdr:to>
    <xdr:sp macro="" textlink="">
      <xdr:nvSpPr>
        <xdr:cNvPr id="145" name="CustomShape 1"/>
        <xdr:cNvSpPr/>
      </xdr:nvSpPr>
      <xdr:spPr>
        <a:xfrm>
          <a:off x="276480" y="75344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73440</xdr:colOff>
      <xdr:row>13</xdr:row>
      <xdr:rowOff>48960</xdr:rowOff>
    </xdr:from>
    <xdr:to>
      <xdr:col>2</xdr:col>
      <xdr:colOff>88920</xdr:colOff>
      <xdr:row>14</xdr:row>
      <xdr:rowOff>90000</xdr:rowOff>
    </xdr:to>
    <xdr:sp macro="" textlink="">
      <xdr:nvSpPr>
        <xdr:cNvPr id="146" name="CustomShape 1"/>
        <xdr:cNvSpPr/>
      </xdr:nvSpPr>
      <xdr:spPr>
        <a:xfrm>
          <a:off x="264240" y="210636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16</xdr:row>
      <xdr:rowOff>95400</xdr:rowOff>
    </xdr:from>
    <xdr:to>
      <xdr:col>4</xdr:col>
      <xdr:colOff>75240</xdr:colOff>
      <xdr:row>17</xdr:row>
      <xdr:rowOff>84960</xdr:rowOff>
    </xdr:to>
    <xdr:sp macro="" textlink="">
      <xdr:nvSpPr>
        <xdr:cNvPr id="147" name="CustomShape 1"/>
        <xdr:cNvSpPr/>
      </xdr:nvSpPr>
      <xdr:spPr>
        <a:xfrm>
          <a:off x="687600" y="264780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16</xdr:row>
      <xdr:rowOff>95400</xdr:rowOff>
    </xdr:from>
    <xdr:to>
      <xdr:col>26</xdr:col>
      <xdr:colOff>75240</xdr:colOff>
      <xdr:row>17</xdr:row>
      <xdr:rowOff>84960</xdr:rowOff>
    </xdr:to>
    <xdr:sp macro="" textlink="">
      <xdr:nvSpPr>
        <xdr:cNvPr id="148" name="CustomShape 1"/>
        <xdr:cNvSpPr/>
      </xdr:nvSpPr>
      <xdr:spPr>
        <a:xfrm>
          <a:off x="4892760" y="264780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19</xdr:row>
      <xdr:rowOff>95400</xdr:rowOff>
    </xdr:from>
    <xdr:to>
      <xdr:col>4</xdr:col>
      <xdr:colOff>75240</xdr:colOff>
      <xdr:row>20</xdr:row>
      <xdr:rowOff>84960</xdr:rowOff>
    </xdr:to>
    <xdr:sp macro="" textlink="">
      <xdr:nvSpPr>
        <xdr:cNvPr id="149" name="CustomShape 1"/>
        <xdr:cNvSpPr/>
      </xdr:nvSpPr>
      <xdr:spPr>
        <a:xfrm>
          <a:off x="687600" y="30384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19</xdr:row>
      <xdr:rowOff>95400</xdr:rowOff>
    </xdr:from>
    <xdr:to>
      <xdr:col>26</xdr:col>
      <xdr:colOff>75240</xdr:colOff>
      <xdr:row>20</xdr:row>
      <xdr:rowOff>84960</xdr:rowOff>
    </xdr:to>
    <xdr:sp macro="" textlink="">
      <xdr:nvSpPr>
        <xdr:cNvPr id="150" name="CustomShape 1"/>
        <xdr:cNvSpPr/>
      </xdr:nvSpPr>
      <xdr:spPr>
        <a:xfrm>
          <a:off x="4892760" y="30384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22</xdr:row>
      <xdr:rowOff>95400</xdr:rowOff>
    </xdr:from>
    <xdr:to>
      <xdr:col>4</xdr:col>
      <xdr:colOff>75240</xdr:colOff>
      <xdr:row>23</xdr:row>
      <xdr:rowOff>84960</xdr:rowOff>
    </xdr:to>
    <xdr:sp macro="" textlink="">
      <xdr:nvSpPr>
        <xdr:cNvPr id="151" name="CustomShape 1"/>
        <xdr:cNvSpPr/>
      </xdr:nvSpPr>
      <xdr:spPr>
        <a:xfrm>
          <a:off x="687600" y="34290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22</xdr:row>
      <xdr:rowOff>95400</xdr:rowOff>
    </xdr:from>
    <xdr:to>
      <xdr:col>26</xdr:col>
      <xdr:colOff>75240</xdr:colOff>
      <xdr:row>23</xdr:row>
      <xdr:rowOff>84960</xdr:rowOff>
    </xdr:to>
    <xdr:sp macro="" textlink="">
      <xdr:nvSpPr>
        <xdr:cNvPr id="152" name="CustomShape 1"/>
        <xdr:cNvSpPr/>
      </xdr:nvSpPr>
      <xdr:spPr>
        <a:xfrm>
          <a:off x="4892760" y="34290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25</xdr:row>
      <xdr:rowOff>95400</xdr:rowOff>
    </xdr:from>
    <xdr:to>
      <xdr:col>4</xdr:col>
      <xdr:colOff>75240</xdr:colOff>
      <xdr:row>26</xdr:row>
      <xdr:rowOff>84960</xdr:rowOff>
    </xdr:to>
    <xdr:sp macro="" textlink="">
      <xdr:nvSpPr>
        <xdr:cNvPr id="153" name="CustomShape 1"/>
        <xdr:cNvSpPr/>
      </xdr:nvSpPr>
      <xdr:spPr>
        <a:xfrm>
          <a:off x="687600" y="38196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25</xdr:col>
      <xdr:colOff>114480</xdr:colOff>
      <xdr:row>25</xdr:row>
      <xdr:rowOff>95400</xdr:rowOff>
    </xdr:from>
    <xdr:to>
      <xdr:col>26</xdr:col>
      <xdr:colOff>75240</xdr:colOff>
      <xdr:row>26</xdr:row>
      <xdr:rowOff>84960</xdr:rowOff>
    </xdr:to>
    <xdr:sp macro="" textlink="">
      <xdr:nvSpPr>
        <xdr:cNvPr id="154" name="CustomShape 1"/>
        <xdr:cNvSpPr/>
      </xdr:nvSpPr>
      <xdr:spPr>
        <a:xfrm>
          <a:off x="4892760" y="38196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28</xdr:row>
      <xdr:rowOff>95400</xdr:rowOff>
    </xdr:from>
    <xdr:to>
      <xdr:col>4</xdr:col>
      <xdr:colOff>75240</xdr:colOff>
      <xdr:row>29</xdr:row>
      <xdr:rowOff>84960</xdr:rowOff>
    </xdr:to>
    <xdr:sp macro="" textlink="">
      <xdr:nvSpPr>
        <xdr:cNvPr id="155" name="CustomShape 1"/>
        <xdr:cNvSpPr/>
      </xdr:nvSpPr>
      <xdr:spPr>
        <a:xfrm>
          <a:off x="687600" y="421020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31</xdr:row>
      <xdr:rowOff>95400</xdr:rowOff>
    </xdr:from>
    <xdr:to>
      <xdr:col>4</xdr:col>
      <xdr:colOff>75240</xdr:colOff>
      <xdr:row>32</xdr:row>
      <xdr:rowOff>84960</xdr:rowOff>
    </xdr:to>
    <xdr:sp macro="" textlink="">
      <xdr:nvSpPr>
        <xdr:cNvPr id="156" name="CustomShape 1"/>
        <xdr:cNvSpPr/>
      </xdr:nvSpPr>
      <xdr:spPr>
        <a:xfrm>
          <a:off x="687600" y="460044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76320</xdr:colOff>
      <xdr:row>53</xdr:row>
      <xdr:rowOff>28440</xdr:rowOff>
    </xdr:from>
    <xdr:to>
      <xdr:col>2</xdr:col>
      <xdr:colOff>91800</xdr:colOff>
      <xdr:row>54</xdr:row>
      <xdr:rowOff>69480</xdr:rowOff>
    </xdr:to>
    <xdr:sp macro="" textlink="">
      <xdr:nvSpPr>
        <xdr:cNvPr id="157" name="CustomShape 1"/>
        <xdr:cNvSpPr/>
      </xdr:nvSpPr>
      <xdr:spPr>
        <a:xfrm>
          <a:off x="267120" y="805788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85680</xdr:colOff>
      <xdr:row>86</xdr:row>
      <xdr:rowOff>114480</xdr:rowOff>
    </xdr:from>
    <xdr:to>
      <xdr:col>2</xdr:col>
      <xdr:colOff>101160</xdr:colOff>
      <xdr:row>87</xdr:row>
      <xdr:rowOff>98280</xdr:rowOff>
    </xdr:to>
    <xdr:sp macro="" textlink="">
      <xdr:nvSpPr>
        <xdr:cNvPr id="158" name="CustomShape 1"/>
        <xdr:cNvSpPr/>
      </xdr:nvSpPr>
      <xdr:spPr>
        <a:xfrm>
          <a:off x="276480" y="1324944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1</xdr:col>
      <xdr:colOff>85680</xdr:colOff>
      <xdr:row>102</xdr:row>
      <xdr:rowOff>114480</xdr:rowOff>
    </xdr:from>
    <xdr:to>
      <xdr:col>2</xdr:col>
      <xdr:colOff>101160</xdr:colOff>
      <xdr:row>103</xdr:row>
      <xdr:rowOff>98280</xdr:rowOff>
    </xdr:to>
    <xdr:sp macro="" textlink="">
      <xdr:nvSpPr>
        <xdr:cNvPr id="159" name="CustomShape 1"/>
        <xdr:cNvSpPr/>
      </xdr:nvSpPr>
      <xdr:spPr>
        <a:xfrm>
          <a:off x="276480" y="15606360"/>
          <a:ext cx="206640" cy="193320"/>
        </a:xfrm>
        <a:prstGeom prst="ellipse">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45</xdr:col>
      <xdr:colOff>85725</xdr:colOff>
      <xdr:row>0</xdr:row>
      <xdr:rowOff>47625</xdr:rowOff>
    </xdr:from>
    <xdr:to>
      <xdr:col>47</xdr:col>
      <xdr:colOff>38100</xdr:colOff>
      <xdr:row>2</xdr:row>
      <xdr:rowOff>76200</xdr:rowOff>
    </xdr:to>
    <xdr:pic>
      <xdr:nvPicPr>
        <xdr:cNvPr id="10256" name="Image 25"/>
        <xdr:cNvPicPr>
          <a:picLocks noChangeAspect="1" noChangeArrowheads="1"/>
        </xdr:cNvPicPr>
      </xdr:nvPicPr>
      <xdr:blipFill>
        <a:blip xmlns:r="http://schemas.openxmlformats.org/officeDocument/2006/relationships" r:embed="rId1" cstate="print"/>
        <a:srcRect/>
        <a:stretch>
          <a:fillRect/>
        </a:stretch>
      </xdr:blipFill>
      <xdr:spPr bwMode="auto">
        <a:xfrm>
          <a:off x="8229600" y="47625"/>
          <a:ext cx="314325" cy="333375"/>
        </a:xfrm>
        <a:prstGeom prst="rect">
          <a:avLst/>
        </a:prstGeom>
        <a:noFill/>
        <a:ln w="9525">
          <a:noFill/>
          <a:miter lim="800000"/>
          <a:headEnd/>
          <a:tailEnd/>
        </a:ln>
      </xdr:spPr>
    </xdr:pic>
    <xdr:clientData/>
  </xdr:twoCellAnchor>
  <xdr:twoCellAnchor>
    <xdr:from>
      <xdr:col>45</xdr:col>
      <xdr:colOff>85725</xdr:colOff>
      <xdr:row>45</xdr:row>
      <xdr:rowOff>47625</xdr:rowOff>
    </xdr:from>
    <xdr:to>
      <xdr:col>47</xdr:col>
      <xdr:colOff>38100</xdr:colOff>
      <xdr:row>47</xdr:row>
      <xdr:rowOff>76200</xdr:rowOff>
    </xdr:to>
    <xdr:pic>
      <xdr:nvPicPr>
        <xdr:cNvPr id="10257" name="Image 26"/>
        <xdr:cNvPicPr>
          <a:picLocks noChangeAspect="1" noChangeArrowheads="1"/>
        </xdr:cNvPicPr>
      </xdr:nvPicPr>
      <xdr:blipFill>
        <a:blip xmlns:r="http://schemas.openxmlformats.org/officeDocument/2006/relationships" r:embed="rId1" cstate="print"/>
        <a:srcRect/>
        <a:stretch>
          <a:fillRect/>
        </a:stretch>
      </xdr:blipFill>
      <xdr:spPr bwMode="auto">
        <a:xfrm>
          <a:off x="8229600" y="6629400"/>
          <a:ext cx="314325" cy="333375"/>
        </a:xfrm>
        <a:prstGeom prst="rect">
          <a:avLst/>
        </a:prstGeom>
        <a:noFill/>
        <a:ln w="9525">
          <a:noFill/>
          <a:miter lim="800000"/>
          <a:headEnd/>
          <a:tailEnd/>
        </a:ln>
      </xdr:spPr>
    </xdr:pic>
    <xdr:clientData/>
  </xdr:twoCellAnchor>
  <xdr:twoCellAnchor>
    <xdr:from>
      <xdr:col>45</xdr:col>
      <xdr:colOff>85725</xdr:colOff>
      <xdr:row>83</xdr:row>
      <xdr:rowOff>47625</xdr:rowOff>
    </xdr:from>
    <xdr:to>
      <xdr:col>47</xdr:col>
      <xdr:colOff>38100</xdr:colOff>
      <xdr:row>85</xdr:row>
      <xdr:rowOff>76200</xdr:rowOff>
    </xdr:to>
    <xdr:pic>
      <xdr:nvPicPr>
        <xdr:cNvPr id="10258" name="Image 27"/>
        <xdr:cNvPicPr>
          <a:picLocks noChangeAspect="1" noChangeArrowheads="1"/>
        </xdr:cNvPicPr>
      </xdr:nvPicPr>
      <xdr:blipFill>
        <a:blip xmlns:r="http://schemas.openxmlformats.org/officeDocument/2006/relationships" r:embed="rId1" cstate="print"/>
        <a:srcRect/>
        <a:stretch>
          <a:fillRect/>
        </a:stretch>
      </xdr:blipFill>
      <xdr:spPr bwMode="auto">
        <a:xfrm>
          <a:off x="8229600" y="12725400"/>
          <a:ext cx="314325" cy="333375"/>
        </a:xfrm>
        <a:prstGeom prst="rect">
          <a:avLst/>
        </a:prstGeom>
        <a:noFill/>
        <a:ln w="9525">
          <a:noFill/>
          <a:miter lim="800000"/>
          <a:headEnd/>
          <a:tailEnd/>
        </a:ln>
      </xdr:spPr>
    </xdr:pic>
    <xdr:clientData/>
  </xdr:twoCellAnchor>
  <xdr:twoCellAnchor editAs="oneCell">
    <xdr:from>
      <xdr:col>23</xdr:col>
      <xdr:colOff>57150</xdr:colOff>
      <xdr:row>0</xdr:row>
      <xdr:rowOff>38100</xdr:rowOff>
    </xdr:from>
    <xdr:to>
      <xdr:col>26</xdr:col>
      <xdr:colOff>47625</xdr:colOff>
      <xdr:row>2</xdr:row>
      <xdr:rowOff>95250</xdr:rowOff>
    </xdr:to>
    <xdr:pic>
      <xdr:nvPicPr>
        <xdr:cNvPr id="10259" name="Image 28"/>
        <xdr:cNvPicPr>
          <a:picLocks noChangeAspect="1" noChangeArrowheads="1"/>
        </xdr:cNvPicPr>
      </xdr:nvPicPr>
      <xdr:blipFill>
        <a:blip xmlns:r="http://schemas.openxmlformats.org/officeDocument/2006/relationships" r:embed="rId2" cstate="print"/>
        <a:srcRect/>
        <a:stretch>
          <a:fillRect/>
        </a:stretch>
      </xdr:blipFill>
      <xdr:spPr bwMode="auto">
        <a:xfrm>
          <a:off x="4219575" y="38100"/>
          <a:ext cx="533400" cy="361950"/>
        </a:xfrm>
        <a:prstGeom prst="rect">
          <a:avLst/>
        </a:prstGeom>
        <a:noFill/>
        <a:ln w="9525">
          <a:noFill/>
          <a:miter lim="800000"/>
          <a:headEnd/>
          <a:tailEnd/>
        </a:ln>
      </xdr:spPr>
    </xdr:pic>
    <xdr:clientData/>
  </xdr:twoCellAnchor>
  <xdr:twoCellAnchor editAs="oneCell">
    <xdr:from>
      <xdr:col>23</xdr:col>
      <xdr:colOff>57150</xdr:colOff>
      <xdr:row>83</xdr:row>
      <xdr:rowOff>38100</xdr:rowOff>
    </xdr:from>
    <xdr:to>
      <xdr:col>26</xdr:col>
      <xdr:colOff>47625</xdr:colOff>
      <xdr:row>85</xdr:row>
      <xdr:rowOff>95250</xdr:rowOff>
    </xdr:to>
    <xdr:pic>
      <xdr:nvPicPr>
        <xdr:cNvPr id="10260" name="Image 47"/>
        <xdr:cNvPicPr>
          <a:picLocks noChangeAspect="1" noChangeArrowheads="1"/>
        </xdr:cNvPicPr>
      </xdr:nvPicPr>
      <xdr:blipFill>
        <a:blip xmlns:r="http://schemas.openxmlformats.org/officeDocument/2006/relationships" r:embed="rId2" cstate="print"/>
        <a:srcRect/>
        <a:stretch>
          <a:fillRect/>
        </a:stretch>
      </xdr:blipFill>
      <xdr:spPr bwMode="auto">
        <a:xfrm>
          <a:off x="4219575" y="12715875"/>
          <a:ext cx="533400" cy="361950"/>
        </a:xfrm>
        <a:prstGeom prst="rect">
          <a:avLst/>
        </a:prstGeom>
        <a:noFill/>
        <a:ln w="9525">
          <a:noFill/>
          <a:miter lim="800000"/>
          <a:headEnd/>
          <a:tailEnd/>
        </a:ln>
      </xdr:spPr>
    </xdr:pic>
    <xdr:clientData/>
  </xdr:twoCellAnchor>
  <xdr:twoCellAnchor>
    <xdr:from>
      <xdr:col>23</xdr:col>
      <xdr:colOff>57150</xdr:colOff>
      <xdr:row>45</xdr:row>
      <xdr:rowOff>38100</xdr:rowOff>
    </xdr:from>
    <xdr:to>
      <xdr:col>26</xdr:col>
      <xdr:colOff>28575</xdr:colOff>
      <xdr:row>47</xdr:row>
      <xdr:rowOff>95250</xdr:rowOff>
    </xdr:to>
    <xdr:pic>
      <xdr:nvPicPr>
        <xdr:cNvPr id="10261" name="Image 56"/>
        <xdr:cNvPicPr>
          <a:picLocks noChangeAspect="1" noChangeArrowheads="1"/>
        </xdr:cNvPicPr>
      </xdr:nvPicPr>
      <xdr:blipFill>
        <a:blip xmlns:r="http://schemas.openxmlformats.org/officeDocument/2006/relationships" r:embed="rId2" cstate="print"/>
        <a:srcRect/>
        <a:stretch>
          <a:fillRect/>
        </a:stretch>
      </xdr:blipFill>
      <xdr:spPr bwMode="auto">
        <a:xfrm>
          <a:off x="4219575" y="6619875"/>
          <a:ext cx="514350" cy="361950"/>
        </a:xfrm>
        <a:prstGeom prst="rect">
          <a:avLst/>
        </a:prstGeom>
        <a:noFill/>
        <a:ln w="9525">
          <a:noFill/>
          <a:miter lim="800000"/>
          <a:headEnd/>
          <a:tailEnd/>
        </a:ln>
      </xdr:spPr>
    </xdr:pic>
    <xdr:clientData/>
  </xdr:twoCellAnchor>
  <xdr:twoCellAnchor>
    <xdr:from>
      <xdr:col>25</xdr:col>
      <xdr:colOff>114480</xdr:colOff>
      <xdr:row>31</xdr:row>
      <xdr:rowOff>95400</xdr:rowOff>
    </xdr:from>
    <xdr:to>
      <xdr:col>26</xdr:col>
      <xdr:colOff>75240</xdr:colOff>
      <xdr:row>32</xdr:row>
      <xdr:rowOff>84960</xdr:rowOff>
    </xdr:to>
    <xdr:sp macro="" textlink="">
      <xdr:nvSpPr>
        <xdr:cNvPr id="166" name="CustomShape 1"/>
        <xdr:cNvSpPr/>
      </xdr:nvSpPr>
      <xdr:spPr>
        <a:xfrm>
          <a:off x="4892760" y="4600440"/>
          <a:ext cx="151920" cy="14220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oneCell">
    <xdr:from>
      <xdr:col>20</xdr:col>
      <xdr:colOff>76200</xdr:colOff>
      <xdr:row>0</xdr:row>
      <xdr:rowOff>0</xdr:rowOff>
    </xdr:from>
    <xdr:to>
      <xdr:col>22</xdr:col>
      <xdr:colOff>85725</xdr:colOff>
      <xdr:row>2</xdr:row>
      <xdr:rowOff>114300</xdr:rowOff>
    </xdr:to>
    <xdr:pic>
      <xdr:nvPicPr>
        <xdr:cNvPr id="10263" name="Image 40"/>
        <xdr:cNvPicPr>
          <a:picLocks noChangeAspect="1" noChangeArrowheads="1"/>
        </xdr:cNvPicPr>
      </xdr:nvPicPr>
      <xdr:blipFill>
        <a:blip xmlns:r="http://schemas.openxmlformats.org/officeDocument/2006/relationships" r:embed="rId3" cstate="print"/>
        <a:srcRect/>
        <a:stretch>
          <a:fillRect/>
        </a:stretch>
      </xdr:blipFill>
      <xdr:spPr bwMode="auto">
        <a:xfrm>
          <a:off x="3695700" y="0"/>
          <a:ext cx="371475" cy="419100"/>
        </a:xfrm>
        <a:prstGeom prst="rect">
          <a:avLst/>
        </a:prstGeom>
        <a:noFill/>
        <a:ln w="9525">
          <a:noFill/>
          <a:miter lim="800000"/>
          <a:headEnd/>
          <a:tailEnd/>
        </a:ln>
      </xdr:spPr>
    </xdr:pic>
    <xdr:clientData/>
  </xdr:twoCellAnchor>
  <xdr:twoCellAnchor editAs="oneCell">
    <xdr:from>
      <xdr:col>20</xdr:col>
      <xdr:colOff>57150</xdr:colOff>
      <xdr:row>83</xdr:row>
      <xdr:rowOff>9525</xdr:rowOff>
    </xdr:from>
    <xdr:to>
      <xdr:col>22</xdr:col>
      <xdr:colOff>66675</xdr:colOff>
      <xdr:row>85</xdr:row>
      <xdr:rowOff>123825</xdr:rowOff>
    </xdr:to>
    <xdr:pic>
      <xdr:nvPicPr>
        <xdr:cNvPr id="10264" name="Image 43"/>
        <xdr:cNvPicPr>
          <a:picLocks noChangeAspect="1" noChangeArrowheads="1"/>
        </xdr:cNvPicPr>
      </xdr:nvPicPr>
      <xdr:blipFill>
        <a:blip xmlns:r="http://schemas.openxmlformats.org/officeDocument/2006/relationships" r:embed="rId3" cstate="print"/>
        <a:srcRect/>
        <a:stretch>
          <a:fillRect/>
        </a:stretch>
      </xdr:blipFill>
      <xdr:spPr bwMode="auto">
        <a:xfrm>
          <a:off x="3676650" y="12687300"/>
          <a:ext cx="371475" cy="419100"/>
        </a:xfrm>
        <a:prstGeom prst="rect">
          <a:avLst/>
        </a:prstGeom>
        <a:noFill/>
        <a:ln w="9525">
          <a:noFill/>
          <a:miter lim="800000"/>
          <a:headEnd/>
          <a:tailEnd/>
        </a:ln>
      </xdr:spPr>
    </xdr:pic>
    <xdr:clientData/>
  </xdr:twoCellAnchor>
  <xdr:twoCellAnchor editAs="oneCell">
    <xdr:from>
      <xdr:col>19</xdr:col>
      <xdr:colOff>114300</xdr:colOff>
      <xdr:row>45</xdr:row>
      <xdr:rowOff>19050</xdr:rowOff>
    </xdr:from>
    <xdr:to>
      <xdr:col>21</xdr:col>
      <xdr:colOff>123825</xdr:colOff>
      <xdr:row>47</xdr:row>
      <xdr:rowOff>133350</xdr:rowOff>
    </xdr:to>
    <xdr:pic>
      <xdr:nvPicPr>
        <xdr:cNvPr id="10265" name="Image 46"/>
        <xdr:cNvPicPr>
          <a:picLocks noChangeAspect="1" noChangeArrowheads="1"/>
        </xdr:cNvPicPr>
      </xdr:nvPicPr>
      <xdr:blipFill>
        <a:blip xmlns:r="http://schemas.openxmlformats.org/officeDocument/2006/relationships" r:embed="rId3" cstate="print"/>
        <a:srcRect/>
        <a:stretch>
          <a:fillRect/>
        </a:stretch>
      </xdr:blipFill>
      <xdr:spPr bwMode="auto">
        <a:xfrm>
          <a:off x="3552825" y="6600825"/>
          <a:ext cx="371475" cy="419100"/>
        </a:xfrm>
        <a:prstGeom prst="rect">
          <a:avLst/>
        </a:prstGeom>
        <a:noFill/>
        <a:ln w="9525">
          <a:noFill/>
          <a:miter lim="800000"/>
          <a:headEnd/>
          <a:tailEnd/>
        </a:ln>
      </xdr:spPr>
    </xdr:pic>
    <xdr:clientData/>
  </xdr:twoCellAnchor>
  <xdr:twoCellAnchor editAs="oneCell">
    <xdr:from>
      <xdr:col>27</xdr:col>
      <xdr:colOff>38100</xdr:colOff>
      <xdr:row>45</xdr:row>
      <xdr:rowOff>76200</xdr:rowOff>
    </xdr:from>
    <xdr:to>
      <xdr:col>30</xdr:col>
      <xdr:colOff>0</xdr:colOff>
      <xdr:row>47</xdr:row>
      <xdr:rowOff>66675</xdr:rowOff>
    </xdr:to>
    <xdr:pic>
      <xdr:nvPicPr>
        <xdr:cNvPr id="10266" name="Image 48"/>
        <xdr:cNvPicPr>
          <a:picLocks noChangeAspect="1" noChangeArrowheads="1"/>
        </xdr:cNvPicPr>
      </xdr:nvPicPr>
      <xdr:blipFill>
        <a:blip xmlns:r="http://schemas.openxmlformats.org/officeDocument/2006/relationships" r:embed="rId4" cstate="print"/>
        <a:srcRect/>
        <a:stretch>
          <a:fillRect/>
        </a:stretch>
      </xdr:blipFill>
      <xdr:spPr bwMode="auto">
        <a:xfrm>
          <a:off x="4924425" y="6657975"/>
          <a:ext cx="504825" cy="295275"/>
        </a:xfrm>
        <a:prstGeom prst="rect">
          <a:avLst/>
        </a:prstGeom>
        <a:noFill/>
        <a:ln w="9525">
          <a:noFill/>
          <a:miter lim="800000"/>
          <a:headEnd/>
          <a:tailEnd/>
        </a:ln>
      </xdr:spPr>
    </xdr:pic>
    <xdr:clientData/>
  </xdr:twoCellAnchor>
  <xdr:twoCellAnchor editAs="oneCell">
    <xdr:from>
      <xdr:col>27</xdr:col>
      <xdr:colOff>28575</xdr:colOff>
      <xdr:row>83</xdr:row>
      <xdr:rowOff>57150</xdr:rowOff>
    </xdr:from>
    <xdr:to>
      <xdr:col>29</xdr:col>
      <xdr:colOff>180975</xdr:colOff>
      <xdr:row>85</xdr:row>
      <xdr:rowOff>47625</xdr:rowOff>
    </xdr:to>
    <xdr:pic>
      <xdr:nvPicPr>
        <xdr:cNvPr id="10267" name="Image 60"/>
        <xdr:cNvPicPr>
          <a:picLocks noChangeAspect="1" noChangeArrowheads="1"/>
        </xdr:cNvPicPr>
      </xdr:nvPicPr>
      <xdr:blipFill>
        <a:blip xmlns:r="http://schemas.openxmlformats.org/officeDocument/2006/relationships" r:embed="rId5" cstate="print"/>
        <a:srcRect/>
        <a:stretch>
          <a:fillRect/>
        </a:stretch>
      </xdr:blipFill>
      <xdr:spPr bwMode="auto">
        <a:xfrm>
          <a:off x="4914900" y="12734925"/>
          <a:ext cx="514350" cy="295275"/>
        </a:xfrm>
        <a:prstGeom prst="rect">
          <a:avLst/>
        </a:prstGeom>
        <a:noFill/>
        <a:ln w="9525">
          <a:noFill/>
          <a:miter lim="800000"/>
          <a:headEnd/>
          <a:tailEnd/>
        </a:ln>
      </xdr:spPr>
    </xdr:pic>
    <xdr:clientData/>
  </xdr:twoCellAnchor>
  <xdr:twoCellAnchor>
    <xdr:from>
      <xdr:col>0</xdr:col>
      <xdr:colOff>77760</xdr:colOff>
      <xdr:row>48</xdr:row>
      <xdr:rowOff>126360</xdr:rowOff>
    </xdr:from>
    <xdr:to>
      <xdr:col>47</xdr:col>
      <xdr:colOff>96120</xdr:colOff>
      <xdr:row>53</xdr:row>
      <xdr:rowOff>28080</xdr:rowOff>
    </xdr:to>
    <xdr:sp macro="" textlink="">
      <xdr:nvSpPr>
        <xdr:cNvPr id="172" name="CustomShape 1"/>
        <xdr:cNvSpPr/>
      </xdr:nvSpPr>
      <xdr:spPr>
        <a:xfrm>
          <a:off x="77760" y="7165080"/>
          <a:ext cx="9001440" cy="89244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34</xdr:row>
      <xdr:rowOff>95400</xdr:rowOff>
    </xdr:from>
    <xdr:to>
      <xdr:col>4</xdr:col>
      <xdr:colOff>75240</xdr:colOff>
      <xdr:row>35</xdr:row>
      <xdr:rowOff>84960</xdr:rowOff>
    </xdr:to>
    <xdr:sp macro="" textlink="">
      <xdr:nvSpPr>
        <xdr:cNvPr id="173" name="CustomShape 1"/>
        <xdr:cNvSpPr/>
      </xdr:nvSpPr>
      <xdr:spPr>
        <a:xfrm>
          <a:off x="687600" y="499104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xdr:from>
      <xdr:col>3</xdr:col>
      <xdr:colOff>114480</xdr:colOff>
      <xdr:row>37</xdr:row>
      <xdr:rowOff>95400</xdr:rowOff>
    </xdr:from>
    <xdr:to>
      <xdr:col>4</xdr:col>
      <xdr:colOff>75240</xdr:colOff>
      <xdr:row>38</xdr:row>
      <xdr:rowOff>84960</xdr:rowOff>
    </xdr:to>
    <xdr:sp macro="" textlink="">
      <xdr:nvSpPr>
        <xdr:cNvPr id="174" name="CustomShape 1"/>
        <xdr:cNvSpPr/>
      </xdr:nvSpPr>
      <xdr:spPr>
        <a:xfrm>
          <a:off x="687600" y="5381640"/>
          <a:ext cx="151920" cy="141840"/>
        </a:xfrm>
        <a:prstGeom prst="rect">
          <a:avLst/>
        </a:prstGeom>
        <a:solidFill>
          <a:srgbClr val="FFFFFF"/>
        </a:solidFill>
        <a:ln>
          <a:noFill/>
        </a:ln>
        <a:effectLst>
          <a:outerShdw blurRad="44450" dist="2808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txBody>
        <a:bodyPr/>
        <a:lstStyle/>
        <a:p>
          <a:endParaRPr lang="fr-FR"/>
        </a:p>
      </xdr:txBody>
    </xdr:sp>
    <xdr:clientData/>
  </xdr:twoCellAnchor>
  <xdr:twoCellAnchor editAs="absolute">
    <xdr:from>
      <xdr:col>26</xdr:col>
      <xdr:colOff>104775</xdr:colOff>
      <xdr:row>0</xdr:row>
      <xdr:rowOff>0</xdr:rowOff>
    </xdr:from>
    <xdr:to>
      <xdr:col>33</xdr:col>
      <xdr:colOff>47625</xdr:colOff>
      <xdr:row>2</xdr:row>
      <xdr:rowOff>142875</xdr:rowOff>
    </xdr:to>
    <xdr:pic>
      <xdr:nvPicPr>
        <xdr:cNvPr id="10271" name="Image 8"/>
        <xdr:cNvPicPr>
          <a:picLocks noChangeAspect="1" noChangeArrowheads="1"/>
        </xdr:cNvPicPr>
      </xdr:nvPicPr>
      <xdr:blipFill>
        <a:blip xmlns:r="http://schemas.openxmlformats.org/officeDocument/2006/relationships" r:embed="rId6" cstate="print"/>
        <a:srcRect t="24583" b="19374"/>
        <a:stretch>
          <a:fillRect/>
        </a:stretch>
      </xdr:blipFill>
      <xdr:spPr bwMode="auto">
        <a:xfrm>
          <a:off x="4810125" y="0"/>
          <a:ext cx="1209675" cy="447675"/>
        </a:xfrm>
        <a:prstGeom prst="rect">
          <a:avLst/>
        </a:prstGeom>
        <a:noFill/>
        <a:ln w="9525">
          <a:noFill/>
          <a:miter lim="800000"/>
          <a:headEnd/>
          <a:tailEnd/>
        </a:ln>
      </xdr:spPr>
    </xdr:pic>
    <xdr:clientData/>
  </xdr:twoCellAnchor>
  <xdr:twoCellAnchor editAs="oneCell">
    <xdr:from>
      <xdr:col>0</xdr:col>
      <xdr:colOff>0</xdr:colOff>
      <xdr:row>0</xdr:row>
      <xdr:rowOff>38100</xdr:rowOff>
    </xdr:from>
    <xdr:to>
      <xdr:col>2</xdr:col>
      <xdr:colOff>171450</xdr:colOff>
      <xdr:row>2</xdr:row>
      <xdr:rowOff>38100</xdr:rowOff>
    </xdr:to>
    <xdr:pic>
      <xdr:nvPicPr>
        <xdr:cNvPr id="10272" name="Image 33"/>
        <xdr:cNvPicPr>
          <a:picLocks noChangeAspect="1" noChangeArrowheads="1"/>
        </xdr:cNvPicPr>
      </xdr:nvPicPr>
      <xdr:blipFill>
        <a:blip xmlns:r="http://schemas.openxmlformats.org/officeDocument/2006/relationships" r:embed="rId7" cstate="print"/>
        <a:srcRect/>
        <a:stretch>
          <a:fillRect/>
        </a:stretch>
      </xdr:blipFill>
      <xdr:spPr bwMode="auto">
        <a:xfrm>
          <a:off x="0" y="38100"/>
          <a:ext cx="533400" cy="3048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BDD\Liste_projet\BDD_Listing_Proj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56.fr\DFS-DGISS\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urs"/>
      <sheetName val="Projet"/>
      <sheetName val="Projet_old"/>
    </sheetNames>
    <sheetDataSet>
      <sheetData sheetId="0">
        <row r="1">
          <cell r="A1" t="str">
            <v>Porteur</v>
          </cell>
          <cell r="B1" t="str">
            <v>Code</v>
          </cell>
        </row>
        <row r="2">
          <cell r="A2" t="str">
            <v>ARC SUD BRETAGNE</v>
          </cell>
          <cell r="B2" t="str">
            <v>P001</v>
          </cell>
        </row>
        <row r="3">
          <cell r="A3" t="str">
            <v>Association clinique des Augustines de Malestroit</v>
          </cell>
          <cell r="B3" t="str">
            <v>P003</v>
          </cell>
        </row>
        <row r="4">
          <cell r="A4" t="str">
            <v>EHPAD Virginie DANION</v>
          </cell>
          <cell r="B4" t="str">
            <v>P004</v>
          </cell>
        </row>
        <row r="5">
          <cell r="A5" t="str">
            <v>KINE OUEST PREVENTION</v>
          </cell>
          <cell r="B5" t="str">
            <v>P007</v>
          </cell>
        </row>
        <row r="6">
          <cell r="A6" t="str">
            <v>Centre de prévention Bien Vieillir Agirc-Arrco Bretagne</v>
          </cell>
          <cell r="B6" t="str">
            <v>P008</v>
          </cell>
        </row>
        <row r="7">
          <cell r="A7" t="str">
            <v>IREPS BRETAGNE</v>
          </cell>
          <cell r="B7" t="str">
            <v>P009</v>
          </cell>
        </row>
        <row r="8">
          <cell r="A8" t="str">
            <v>ASSA (Association Santé Sport Adapté)</v>
          </cell>
          <cell r="B8" t="str">
            <v>P010</v>
          </cell>
        </row>
        <row r="9">
          <cell r="A9" t="str">
            <v>PETR Pays de Ploërmel-Cœur de Bretagne - Service Espace Autonomie Est Morbihan</v>
          </cell>
          <cell r="B9" t="str">
            <v>P011</v>
          </cell>
        </row>
        <row r="10">
          <cell r="A10" t="str">
            <v>Association Perrine SAMSON Maison Sainte Famille</v>
          </cell>
          <cell r="B10" t="str">
            <v>P013</v>
          </cell>
        </row>
        <row r="11">
          <cell r="A11" t="str">
            <v>Association Siel Bleu</v>
          </cell>
          <cell r="B11" t="str">
            <v>P014</v>
          </cell>
        </row>
        <row r="12">
          <cell r="A12" t="str">
            <v>COMITE DEPARTEMENTAL EPGV 56</v>
          </cell>
          <cell r="B12" t="str">
            <v>P015</v>
          </cell>
        </row>
        <row r="13">
          <cell r="A13" t="str">
            <v>BRAIN UP ASSOCIATION</v>
          </cell>
          <cell r="B13" t="str">
            <v>P018</v>
          </cell>
        </row>
        <row r="14">
          <cell r="A14" t="str">
            <v>LES MULOTS</v>
          </cell>
          <cell r="B14" t="str">
            <v>P023</v>
          </cell>
        </row>
        <row r="15">
          <cell r="A15" t="str">
            <v>Association Les Yeux ouverts</v>
          </cell>
          <cell r="B15" t="str">
            <v>P025</v>
          </cell>
        </row>
        <row r="16">
          <cell r="A16" t="str">
            <v>KASSIOPEE</v>
          </cell>
          <cell r="B16" t="str">
            <v>P026</v>
          </cell>
        </row>
        <row r="17">
          <cell r="A17" t="str">
            <v>Centre d'Accès au Droit Nord Morbihan</v>
          </cell>
          <cell r="B17" t="str">
            <v>P027</v>
          </cell>
        </row>
        <row r="18">
          <cell r="A18" t="str">
            <v>Fédération des Centres Sociaux de Bretagne</v>
          </cell>
          <cell r="B18" t="str">
            <v>P030</v>
          </cell>
        </row>
        <row r="19">
          <cell r="A19" t="str">
            <v>CCAS de Vannes</v>
          </cell>
          <cell r="B19" t="str">
            <v>P031</v>
          </cell>
        </row>
        <row r="20">
          <cell r="A20" t="str">
            <v>Patronage Laique de Lorient - Centre social du Polygone</v>
          </cell>
          <cell r="B20" t="str">
            <v>P032</v>
          </cell>
        </row>
        <row r="21">
          <cell r="A21" t="str">
            <v>ASSOCIATION DES CENTRES DE SOINS ALLAIRE MALANSAC</v>
          </cell>
          <cell r="B21" t="str">
            <v>P033</v>
          </cell>
        </row>
        <row r="22">
          <cell r="A22" t="str">
            <v>APPUI AUX PROFESSIONNELS DE SANTE</v>
          </cell>
          <cell r="B22" t="str">
            <v>P034</v>
          </cell>
        </row>
        <row r="23">
          <cell r="A23" t="str">
            <v>Profession Sport 56</v>
          </cell>
          <cell r="B23" t="str">
            <v>P035</v>
          </cell>
        </row>
        <row r="24">
          <cell r="A24" t="str">
            <v>Caisse Primaire d'Assurance Maladie du Morbihan (CPAM)</v>
          </cell>
          <cell r="B24" t="str">
            <v>P036</v>
          </cell>
        </row>
        <row r="25">
          <cell r="A25" t="str">
            <v>MAISON POUR TOUS</v>
          </cell>
          <cell r="B25" t="str">
            <v>P037</v>
          </cell>
        </row>
        <row r="26">
          <cell r="A26" t="str">
            <v>France Alzheimer Morbihan</v>
          </cell>
          <cell r="B26" t="str">
            <v>P038</v>
          </cell>
        </row>
        <row r="27">
          <cell r="A27" t="str">
            <v>Mutualité Retraite 29-56</v>
          </cell>
          <cell r="B27" t="str">
            <v>P039</v>
          </cell>
        </row>
        <row r="28">
          <cell r="A28" t="str">
            <v>Mutualité Française Finistère Morbihan ALCAT 56</v>
          </cell>
          <cell r="B28" t="str">
            <v>P040</v>
          </cell>
        </row>
        <row r="29">
          <cell r="A29" t="str">
            <v>Centre Social du pays de Guer</v>
          </cell>
          <cell r="B29" t="str">
            <v>P041</v>
          </cell>
        </row>
        <row r="30">
          <cell r="A30" t="str">
            <v>Maison de quartier du Bois du Château</v>
          </cell>
          <cell r="B30" t="str">
            <v>P042</v>
          </cell>
        </row>
        <row r="31">
          <cell r="A31" t="str">
            <v>Ufcv</v>
          </cell>
          <cell r="B31" t="str">
            <v>P043</v>
          </cell>
        </row>
        <row r="32">
          <cell r="A32" t="str">
            <v>Mutualité Française Bretagne</v>
          </cell>
          <cell r="B32" t="str">
            <v>P045</v>
          </cell>
        </row>
        <row r="33">
          <cell r="A33" t="str">
            <v>Centre social intercommunal EVEIL</v>
          </cell>
          <cell r="B33" t="str">
            <v>P049</v>
          </cell>
        </row>
        <row r="34">
          <cell r="A34" t="str">
            <v>COMITE DEPARTEMENTAL SPORTS POUR TOUS MORBIHAN</v>
          </cell>
          <cell r="B34" t="str">
            <v>P050</v>
          </cell>
        </row>
        <row r="35">
          <cell r="A35" t="str">
            <v>ESCALE BRIZEUX</v>
          </cell>
          <cell r="B35" t="str">
            <v>P051</v>
          </cell>
        </row>
        <row r="36">
          <cell r="A36" t="str">
            <v>Communauté de Communes Auray Quiberon Terre Atlantique</v>
          </cell>
          <cell r="B36" t="str">
            <v>P052</v>
          </cell>
        </row>
        <row r="37">
          <cell r="A37" t="str">
            <v>PROXIM'SERVICES RHUYS-MUZILLAC</v>
          </cell>
          <cell r="B37" t="str">
            <v>P053</v>
          </cell>
        </row>
        <row r="38">
          <cell r="A38" t="str">
            <v>FEDERATION ADMR DU MORBIHAN</v>
          </cell>
          <cell r="B38" t="str">
            <v>P055</v>
          </cell>
        </row>
        <row r="39">
          <cell r="A39" t="str">
            <v>Association de santé, d'éducation et de prévention sur les territoires de Bretagne (ASEPT Bretagne)</v>
          </cell>
          <cell r="B39" t="str">
            <v>P062</v>
          </cell>
        </row>
        <row r="40">
          <cell r="A40" t="str">
            <v>CCAS Saint-Perreux</v>
          </cell>
          <cell r="B40" t="str">
            <v>P063</v>
          </cell>
        </row>
        <row r="41">
          <cell r="A41" t="str">
            <v>EHPAD Plumélieau</v>
          </cell>
          <cell r="B41" t="str">
            <v>P064</v>
          </cell>
        </row>
        <row r="42">
          <cell r="A42" t="str">
            <v>CCAS Ploemeur</v>
          </cell>
          <cell r="B42" t="str">
            <v>P065</v>
          </cell>
        </row>
        <row r="43">
          <cell r="A43" t="str">
            <v>de l'Oust à Brocéliande Communauté</v>
          </cell>
          <cell r="B43" t="str">
            <v>P067</v>
          </cell>
        </row>
        <row r="44">
          <cell r="A44" t="str">
            <v>ESPACE AUTONOMIE SENIORS CENTRE OUEST MORBIHAN</v>
          </cell>
          <cell r="B44" t="str">
            <v>P069</v>
          </cell>
        </row>
        <row r="45">
          <cell r="A45" t="str">
            <v>Pôle Santé Services du Pays d'Auray</v>
          </cell>
          <cell r="B45" t="str">
            <v>P070</v>
          </cell>
        </row>
        <row r="46">
          <cell r="A46" t="str">
            <v>CCAS Hennebont</v>
          </cell>
          <cell r="B46" t="str">
            <v>P071</v>
          </cell>
        </row>
        <row r="47">
          <cell r="A47" t="str">
            <v>Comité départemental du Morbihan</v>
          </cell>
          <cell r="B47" t="str">
            <v>P073</v>
          </cell>
        </row>
        <row r="48">
          <cell r="A48" t="str">
            <v>Abureau information jeunesse de Lorient</v>
          </cell>
          <cell r="B48" t="str">
            <v>P074</v>
          </cell>
        </row>
        <row r="49">
          <cell r="A49" t="str">
            <v>SESAM Bretagne</v>
          </cell>
          <cell r="B49" t="str">
            <v>P075</v>
          </cell>
        </row>
        <row r="50">
          <cell r="A50" t="str">
            <v>Kersouffle</v>
          </cell>
          <cell r="B50" t="str">
            <v>P076</v>
          </cell>
        </row>
        <row r="51">
          <cell r="A51" t="str">
            <v>SOLIHA</v>
          </cell>
          <cell r="B51" t="str">
            <v>P077</v>
          </cell>
        </row>
        <row r="52">
          <cell r="A52" t="str">
            <v>CCAS Riantec</v>
          </cell>
          <cell r="B52" t="str">
            <v>P078</v>
          </cell>
        </row>
        <row r="53">
          <cell r="A53" t="str">
            <v>CCAS Locmariaquer</v>
          </cell>
          <cell r="B53" t="str">
            <v>P079</v>
          </cell>
        </row>
        <row r="54">
          <cell r="A54" t="str">
            <v>OPTIM-ISM</v>
          </cell>
          <cell r="B54" t="str">
            <v>P080</v>
          </cell>
        </row>
        <row r="55">
          <cell r="A55" t="str">
            <v>Association Place des rencontres</v>
          </cell>
          <cell r="B55" t="str">
            <v>P081</v>
          </cell>
        </row>
        <row r="56">
          <cell r="A56" t="str">
            <v>A la Découverte de l'Age Libre- ADAL</v>
          </cell>
          <cell r="B56" t="str">
            <v>P082</v>
          </cell>
        </row>
        <row r="57">
          <cell r="A57" t="str">
            <v>CCAS BRECH</v>
          </cell>
          <cell r="B57" t="str">
            <v>P083</v>
          </cell>
        </row>
        <row r="58">
          <cell r="A58" t="str">
            <v>CIAS DE PLOERMEL</v>
          </cell>
          <cell r="B58" t="str">
            <v>P084</v>
          </cell>
        </row>
        <row r="59">
          <cell r="A59" t="str">
            <v>Unis Cité</v>
          </cell>
          <cell r="B59" t="str">
            <v>P085</v>
          </cell>
        </row>
        <row r="60">
          <cell r="A60" t="str">
            <v>CLARPA 56</v>
          </cell>
          <cell r="B60" t="str">
            <v>P086</v>
          </cell>
        </row>
      </sheetData>
      <sheetData sheetId="1">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IREPS BRETAGNE</v>
          </cell>
          <cell r="C8" t="str">
            <v>LES AMOURS DES SENIORS A VANNES</v>
          </cell>
          <cell r="D8">
            <v>43501</v>
          </cell>
          <cell r="E8" t="str">
            <v>AC010</v>
          </cell>
        </row>
        <row r="9">
          <cell r="A9" t="str">
            <v>IREPS BRETAGNE BIEN VIEILLIR APRES L'ESAT A PLOERMEL</v>
          </cell>
          <cell r="B9" t="str">
            <v>IREPS BRETAGNE</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Patronage Laique de Lorient - Centre social du PolygoneVieillir en citoyen. Des RDV pour les séniors</v>
          </cell>
          <cell r="B33" t="str">
            <v>Patronage Laique de Lorient - Centre social du Polygone</v>
          </cell>
          <cell r="C33" t="str">
            <v>Vieillir en citoyen. Des RDV pour les séniors</v>
          </cell>
          <cell r="D33">
            <v>43503</v>
          </cell>
          <cell r="E33" t="str">
            <v>AC039</v>
          </cell>
        </row>
        <row r="34">
          <cell r="A34" t="str">
            <v>ASSOCIATION DES CENTRES DE SOINS ALLAIRE MALANSACBOUGER ET S'EPANOUIR DANS SON TERRITOIRE</v>
          </cell>
          <cell r="B34" t="str">
            <v>ASSOCIATION DES CENTRES DE SOINS ALLAIRE MALANSAC</v>
          </cell>
          <cell r="C34" t="str">
            <v>BOUGER ET S'EPANOUIR DANS SON TERRITOIRE</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APPUI AUX PROFESSIONNELS DE SANTEBistrot Mémoire</v>
          </cell>
          <cell r="B37" t="str">
            <v>APPUI AUX PROFESSIONNELS DE SANTE</v>
          </cell>
          <cell r="C37" t="str">
            <v>Bistrot Mémoire</v>
          </cell>
          <cell r="D37">
            <v>43503</v>
          </cell>
          <cell r="E37" t="str">
            <v>AC043</v>
          </cell>
        </row>
        <row r="38">
          <cell r="A38" t="str">
            <v>APPUI AUX PROFESSIONNELS DE SANTEAteliers Nutrition</v>
          </cell>
          <cell r="B38" t="str">
            <v>APPUI AUX PROFESSIONNELS DE SANTE</v>
          </cell>
          <cell r="C38" t="str">
            <v>Ateliers Nutrition</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Mutualité Retraite 29-56Prévention des troubles neuro dégénératifs et du vieillissement par l'activité physique</v>
          </cell>
          <cell r="B48" t="str">
            <v>Mutualité Retraite 29-56</v>
          </cell>
          <cell r="C48" t="str">
            <v>Prévention des troubles neuro dégénératifs et du vieillissement par l'activité physique</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Centre social intercommunal EVEIL</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Association de santé, d'éducation et de prévention sur les territoires de Bretagne (ASEPT Bretagne)Le développement des actions collectives de prévention de la perte d'autonomie de l'ASEPT Bretagne auprès des personnes âgées de 60 ans et plus sur le département du Morbihan</v>
          </cell>
          <cell r="B84" t="str">
            <v>Association de santé, d'éducation et de prévention sur les territoires de Bretagne (ASEPT Bretagne)</v>
          </cell>
          <cell r="C84" t="str">
            <v>Le développement des actions collectives de prévention de la perte d'autonomie de l'ASEPT Bretagne auprès des personnes âgées de 60 ans et plus sur le département du Morbihan</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Des RDV pour les séniors  2018</v>
          </cell>
          <cell r="B95" t="str">
            <v>Patronage Laique de Lorient - Centre social du Polygone</v>
          </cell>
          <cell r="C95" t="str">
            <v>Vieillir en citoyen. Des RDV pour les séniors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29-56Prévention des troubles du sommeil - restauration de l'estime de soi 2018</v>
          </cell>
          <cell r="B106" t="str">
            <v>Mutualité Retraite 29-56</v>
          </cell>
          <cell r="C106" t="str">
            <v>Prévention des troubles du sommeil - restauration de l'estime de soi 2018</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SOLIHALes Tournées mobiles de l'autonomie</v>
          </cell>
          <cell r="B120" t="str">
            <v>SOLIHA</v>
          </cell>
          <cell r="C120" t="str">
            <v>Les Tournées mobiles de l'autonomie</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BretagneGroupement Régional Vieillissement</v>
          </cell>
          <cell r="B122" t="str">
            <v>Fédération des Centres Sociaux de Bretagne</v>
          </cell>
          <cell r="C122" t="str">
            <v>Groupement Régional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56L'information et la sensibilisation au "bien vieillir"</v>
          </cell>
          <cell r="B127" t="str">
            <v>Mutualité Française Finistère Morbihan ALCAT 56</v>
          </cell>
          <cell r="C127" t="str">
            <v>L'information et la sensibilisation au "bien vieillir"</v>
          </cell>
          <cell r="D127">
            <v>43101</v>
          </cell>
          <cell r="E127" t="str">
            <v>AC146</v>
          </cell>
        </row>
        <row r="128">
          <cell r="A128" t="str">
            <v>Centre social intercommunal EVEIL Etre acteur de son vieillissement collectivement, anticipons notre vieillesse ! 2018</v>
          </cell>
          <cell r="B128" t="str">
            <v>Centre social intercommunal EVEIL</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Association Perrine SAMSON Maison Sainte FamilleElargir l'accueil dans les structures d'hébergement temporaire aux personnes atteintes de maladies neurodégénératives</v>
          </cell>
          <cell r="B159" t="str">
            <v>Association Perrine SAMSON Maison Sainte Famille</v>
          </cell>
          <cell r="C159" t="str">
            <v>Elargir l'accueil dans les structures d'hébergement temporaire aux personnes atteintes de maladies neurodégénératives</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CLARPA 56Développement d'activités physiques dans les clubs</v>
          </cell>
          <cell r="B167" t="str">
            <v>CLARPA 56</v>
          </cell>
          <cell r="C167" t="str">
            <v>Développement d'activités physiques dans les clubs</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43101</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ire"/>
      <sheetName val="Lisez-moi"/>
      <sheetName val="Page de garde"/>
      <sheetName val="Identification"/>
      <sheetName val="Thématiques"/>
      <sheetName val="Motivations"/>
      <sheetName val="Couverture_territoriale"/>
      <sheetName val="Objectifs"/>
      <sheetName val="Evaluation"/>
      <sheetName val="Table"/>
      <sheetName val="Mise en oeuvre"/>
      <sheetName val="Financement"/>
      <sheetName val="Grille_analyse"/>
      <sheetName val="Liste"/>
      <sheetName val="DIM participation beneficiai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Oui</v>
          </cell>
          <cell r="B1">
            <v>1</v>
          </cell>
        </row>
        <row r="2">
          <cell r="A2" t="str">
            <v>Non</v>
          </cell>
          <cell r="B2">
            <v>0</v>
          </cell>
        </row>
      </sheetData>
      <sheetData sheetId="1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X671"/>
  <sheetViews>
    <sheetView showGridLines="0" showRowColHeaders="0" topLeftCell="A565" zoomScale="142" zoomScaleNormal="142" workbookViewId="0">
      <selection activeCell="E554" sqref="E554"/>
    </sheetView>
  </sheetViews>
  <sheetFormatPr baseColWidth="10" defaultColWidth="1.88671875" defaultRowHeight="13.8" x14ac:dyDescent="0.25"/>
  <cols>
    <col min="1" max="1" width="1.88671875" style="1" customWidth="1"/>
    <col min="2" max="10" width="1.88671875" style="2" customWidth="1"/>
    <col min="11" max="17" width="1.88671875" style="1" customWidth="1"/>
    <col min="18" max="18" width="1.88671875" style="3" hidden="1" customWidth="1"/>
    <col min="19" max="33" width="1.88671875" style="1" customWidth="1"/>
    <col min="34" max="34" width="1.88671875" style="3" hidden="1" customWidth="1"/>
    <col min="35" max="48" width="1.88671875" style="1" customWidth="1"/>
    <col min="49" max="49" width="1.88671875" style="3" customWidth="1"/>
    <col min="50" max="51" width="1.88671875" style="1" customWidth="1"/>
    <col min="52" max="52" width="5.6640625" style="1" customWidth="1"/>
    <col min="53" max="16384" width="1.88671875" style="1"/>
  </cols>
  <sheetData>
    <row r="3" spans="2:47" ht="9" customHeight="1" x14ac:dyDescent="0.25">
      <c r="B3" s="232" t="s">
        <v>1046</v>
      </c>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row>
    <row r="4" spans="2:47" ht="9" customHeight="1" x14ac:dyDescent="0.25">
      <c r="B4" s="232"/>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row>
    <row r="5" spans="2:47" ht="9" customHeight="1" x14ac:dyDescent="0.25">
      <c r="B5" s="232"/>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row>
    <row r="6" spans="2:47" ht="9" customHeight="1" x14ac:dyDescent="0.25">
      <c r="B6" s="232"/>
      <c r="C6" s="232"/>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row>
    <row r="7" spans="2:47" ht="9" customHeight="1" x14ac:dyDescent="0.25">
      <c r="B7" s="232"/>
      <c r="C7" s="232"/>
      <c r="D7" s="232"/>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row>
    <row r="8" spans="2:47" ht="9" customHeight="1" x14ac:dyDescent="0.25">
      <c r="B8" s="232"/>
      <c r="C8" s="232"/>
      <c r="D8" s="232"/>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row>
    <row r="9" spans="2:47" ht="9" customHeight="1" x14ac:dyDescent="0.25">
      <c r="B9" s="232"/>
      <c r="C9" s="232"/>
      <c r="D9" s="232"/>
      <c r="E9" s="232"/>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row>
    <row r="15" spans="2:47" ht="9" customHeight="1" x14ac:dyDescent="0.25">
      <c r="B15" s="233" t="s">
        <v>1047</v>
      </c>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row>
    <row r="16" spans="2:47" ht="9" customHeight="1" x14ac:dyDescent="0.25">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row>
    <row r="17" spans="2:47" ht="9" customHeight="1" x14ac:dyDescent="0.25">
      <c r="B17" s="233"/>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row>
    <row r="23" spans="2:47" ht="9" customHeight="1" x14ac:dyDescent="0.25">
      <c r="D23" s="234" t="s">
        <v>1048</v>
      </c>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row>
    <row r="24" spans="2:47" ht="9" customHeight="1" x14ac:dyDescent="0.25">
      <c r="D24" s="234"/>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row>
    <row r="27" spans="2:47" ht="9" customHeight="1" x14ac:dyDescent="0.25">
      <c r="B27" s="235" t="s">
        <v>1049</v>
      </c>
      <c r="C27" s="235"/>
      <c r="D27" s="236" t="s">
        <v>1050</v>
      </c>
      <c r="E27" s="236"/>
      <c r="F27" s="236"/>
      <c r="G27" s="236"/>
      <c r="H27" s="236"/>
      <c r="I27" s="236"/>
      <c r="J27" s="236"/>
      <c r="L27" s="237" t="s">
        <v>1051</v>
      </c>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row>
    <row r="28" spans="2:47" ht="9" customHeight="1" x14ac:dyDescent="0.25">
      <c r="B28" s="235"/>
      <c r="C28" s="235"/>
      <c r="D28" s="236"/>
      <c r="E28" s="236"/>
      <c r="F28" s="236"/>
      <c r="G28" s="236"/>
      <c r="H28" s="236"/>
      <c r="I28" s="236"/>
      <c r="J28" s="236"/>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row>
    <row r="29" spans="2:47" ht="9" customHeight="1" x14ac:dyDescent="0.25">
      <c r="D29" s="236"/>
      <c r="E29" s="236"/>
      <c r="F29" s="236"/>
      <c r="G29" s="236"/>
      <c r="H29" s="236"/>
      <c r="I29" s="236"/>
      <c r="J29" s="236"/>
    </row>
    <row r="30" spans="2:47" ht="9" customHeight="1" x14ac:dyDescent="0.25">
      <c r="D30" s="236"/>
      <c r="E30" s="236"/>
      <c r="F30" s="236"/>
      <c r="G30" s="236"/>
      <c r="H30" s="236"/>
      <c r="I30" s="236"/>
      <c r="J30" s="236"/>
      <c r="L30" s="238" t="s">
        <v>1052</v>
      </c>
      <c r="M30" s="238"/>
      <c r="N30" s="238"/>
      <c r="O30" s="238"/>
      <c r="P30" s="238"/>
      <c r="Q30" s="238"/>
      <c r="R30" s="238"/>
      <c r="S30" s="238"/>
      <c r="T30" s="238"/>
      <c r="U30" s="238"/>
    </row>
    <row r="31" spans="2:47" ht="9" customHeight="1" x14ac:dyDescent="0.25">
      <c r="D31" s="236"/>
      <c r="E31" s="236"/>
      <c r="F31" s="236"/>
      <c r="G31" s="236"/>
      <c r="H31" s="236"/>
      <c r="I31" s="236"/>
      <c r="J31" s="236"/>
      <c r="L31" s="238"/>
      <c r="M31" s="238"/>
      <c r="N31" s="238"/>
      <c r="O31" s="238"/>
      <c r="P31" s="238"/>
      <c r="Q31" s="238"/>
      <c r="R31" s="238"/>
      <c r="S31" s="238"/>
      <c r="T31" s="238"/>
      <c r="U31" s="238"/>
    </row>
    <row r="32" spans="2:47" ht="9" customHeight="1" x14ac:dyDescent="0.25">
      <c r="D32" s="236"/>
      <c r="E32" s="236"/>
      <c r="F32" s="236"/>
      <c r="G32" s="236"/>
      <c r="H32" s="236"/>
      <c r="I32" s="236"/>
      <c r="J32" s="236"/>
    </row>
    <row r="33" spans="2:47" ht="9" customHeight="1" x14ac:dyDescent="0.25">
      <c r="B33" s="4"/>
      <c r="C33" s="4"/>
      <c r="D33" s="4"/>
      <c r="E33" s="4"/>
      <c r="F33" s="4"/>
      <c r="G33" s="4"/>
      <c r="H33" s="4"/>
      <c r="I33" s="4"/>
      <c r="J33" s="4"/>
      <c r="L33" s="237" t="s">
        <v>1053</v>
      </c>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row>
    <row r="34" spans="2:47" ht="9" customHeight="1" x14ac:dyDescent="0.25">
      <c r="B34" s="4"/>
      <c r="C34" s="4"/>
      <c r="D34" s="4"/>
      <c r="E34" s="4"/>
      <c r="F34" s="4"/>
      <c r="G34" s="4"/>
      <c r="H34" s="4"/>
      <c r="I34" s="4"/>
      <c r="J34" s="4"/>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row>
    <row r="35" spans="2:47" ht="9" customHeight="1" x14ac:dyDescent="0.25">
      <c r="B35" s="4"/>
      <c r="C35" s="4"/>
      <c r="D35" s="4"/>
      <c r="E35" s="4"/>
      <c r="F35" s="4"/>
      <c r="G35" s="4"/>
      <c r="H35" s="4"/>
      <c r="I35" s="4"/>
      <c r="J35" s="4"/>
    </row>
    <row r="36" spans="2:47" ht="9" customHeight="1" x14ac:dyDescent="0.25">
      <c r="B36" s="4"/>
      <c r="C36" s="4"/>
      <c r="D36" s="4"/>
      <c r="E36" s="4"/>
      <c r="F36" s="4"/>
      <c r="G36" s="4"/>
      <c r="H36" s="4"/>
      <c r="I36" s="4"/>
      <c r="J36" s="4"/>
      <c r="L36" s="239">
        <v>29800</v>
      </c>
      <c r="M36" s="239"/>
      <c r="N36" s="239"/>
      <c r="O36" s="239"/>
      <c r="P36" s="239"/>
      <c r="Q36" s="239"/>
      <c r="R36" s="239"/>
      <c r="S36" s="239"/>
      <c r="T36" s="239"/>
      <c r="U36" s="239"/>
      <c r="V36" s="5"/>
      <c r="W36" s="239" t="s">
        <v>1054</v>
      </c>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row>
    <row r="37" spans="2:47" ht="9" customHeight="1" x14ac:dyDescent="0.25">
      <c r="B37" s="4"/>
      <c r="C37" s="4"/>
      <c r="D37" s="4"/>
      <c r="E37" s="4"/>
      <c r="F37" s="4"/>
      <c r="G37" s="4"/>
      <c r="H37" s="4"/>
      <c r="I37" s="4"/>
      <c r="J37" s="4"/>
      <c r="L37" s="239"/>
      <c r="M37" s="239"/>
      <c r="N37" s="239"/>
      <c r="O37" s="239"/>
      <c r="P37" s="239"/>
      <c r="Q37" s="239"/>
      <c r="R37" s="239"/>
      <c r="S37" s="239"/>
      <c r="T37" s="239"/>
      <c r="U37" s="239"/>
      <c r="V37" s="5"/>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row>
    <row r="38" spans="2:47" ht="9" customHeight="1" x14ac:dyDescent="0.25">
      <c r="B38" s="4"/>
      <c r="C38" s="4"/>
      <c r="D38" s="4"/>
      <c r="E38" s="4"/>
      <c r="F38" s="4"/>
      <c r="G38" s="4"/>
      <c r="H38" s="4"/>
      <c r="I38" s="4"/>
      <c r="J38" s="4"/>
      <c r="L38" s="6"/>
      <c r="M38" s="6"/>
      <c r="N38" s="6"/>
      <c r="O38" s="6"/>
      <c r="P38" s="6"/>
      <c r="Q38" s="6"/>
      <c r="R38" s="7"/>
      <c r="S38" s="6"/>
      <c r="T38" s="6"/>
      <c r="U38" s="6"/>
      <c r="V38" s="6"/>
      <c r="W38" s="6"/>
      <c r="X38" s="6"/>
      <c r="Y38" s="6"/>
      <c r="Z38" s="6"/>
      <c r="AA38" s="6"/>
      <c r="AB38" s="6"/>
      <c r="AC38" s="6"/>
      <c r="AD38" s="6"/>
      <c r="AE38" s="6"/>
      <c r="AF38" s="6"/>
      <c r="AG38" s="6"/>
      <c r="AH38" s="7"/>
      <c r="AI38" s="6"/>
      <c r="AJ38" s="6"/>
      <c r="AK38" s="6"/>
      <c r="AL38" s="6"/>
      <c r="AM38" s="6"/>
      <c r="AN38" s="6"/>
      <c r="AO38" s="6"/>
      <c r="AP38" s="6"/>
      <c r="AQ38" s="6"/>
      <c r="AR38" s="6"/>
      <c r="AS38" s="6"/>
      <c r="AT38" s="6"/>
      <c r="AU38" s="6"/>
    </row>
    <row r="39" spans="2:47" ht="9" customHeight="1" x14ac:dyDescent="0.25">
      <c r="B39" s="4"/>
      <c r="C39" s="4"/>
      <c r="D39" s="4"/>
      <c r="E39" s="4"/>
      <c r="F39" s="4"/>
      <c r="G39" s="4"/>
      <c r="H39" s="4"/>
      <c r="I39" s="4"/>
      <c r="J39" s="4"/>
    </row>
    <row r="40" spans="2:47" ht="9" customHeight="1" x14ac:dyDescent="0.25">
      <c r="B40" s="235" t="s">
        <v>1049</v>
      </c>
      <c r="C40" s="235"/>
      <c r="D40" s="236" t="s">
        <v>1055</v>
      </c>
      <c r="E40" s="236"/>
      <c r="F40" s="236"/>
      <c r="G40" s="236"/>
      <c r="H40" s="236"/>
      <c r="I40" s="236"/>
      <c r="J40" s="236"/>
    </row>
    <row r="41" spans="2:47" ht="9" customHeight="1" x14ac:dyDescent="0.25">
      <c r="B41" s="235"/>
      <c r="C41" s="235"/>
      <c r="D41" s="236"/>
      <c r="E41" s="236"/>
      <c r="F41" s="236"/>
      <c r="G41" s="236"/>
      <c r="H41" s="236"/>
      <c r="I41" s="236"/>
      <c r="J41" s="236"/>
    </row>
    <row r="42" spans="2:47" ht="9" customHeight="1" x14ac:dyDescent="0.25">
      <c r="D42" s="236"/>
      <c r="E42" s="236"/>
      <c r="F42" s="236"/>
      <c r="G42" s="236"/>
      <c r="H42" s="236"/>
      <c r="I42" s="236"/>
      <c r="J42" s="236"/>
    </row>
    <row r="43" spans="2:47" ht="9" customHeight="1" x14ac:dyDescent="0.25">
      <c r="D43" s="236"/>
      <c r="E43" s="236"/>
      <c r="F43" s="236"/>
      <c r="G43" s="236"/>
      <c r="H43" s="236"/>
      <c r="I43" s="236"/>
      <c r="J43" s="236"/>
    </row>
    <row r="44" spans="2:47" ht="9" customHeight="1" x14ac:dyDescent="0.25">
      <c r="D44" s="236"/>
      <c r="E44" s="236"/>
      <c r="F44" s="236"/>
      <c r="G44" s="236"/>
      <c r="H44" s="236"/>
      <c r="I44" s="236"/>
      <c r="J44" s="236"/>
    </row>
    <row r="45" spans="2:47" ht="9" customHeight="1" x14ac:dyDescent="0.25">
      <c r="D45" s="236"/>
      <c r="E45" s="236"/>
      <c r="F45" s="236"/>
      <c r="G45" s="236"/>
      <c r="H45" s="236"/>
      <c r="I45" s="236"/>
      <c r="J45" s="236"/>
    </row>
    <row r="46" spans="2:47" ht="9" customHeight="1" x14ac:dyDescent="0.25">
      <c r="B46" s="1"/>
      <c r="C46" s="1"/>
      <c r="D46" s="1"/>
      <c r="E46" s="1"/>
      <c r="F46" s="1"/>
      <c r="G46" s="1"/>
      <c r="H46" s="1"/>
      <c r="I46" s="1"/>
      <c r="J46" s="1"/>
    </row>
    <row r="47" spans="2:47" ht="9" customHeight="1" x14ac:dyDescent="0.25">
      <c r="B47" s="1"/>
      <c r="C47" s="1"/>
      <c r="D47" s="1"/>
      <c r="E47" s="1"/>
      <c r="F47" s="1"/>
      <c r="G47" s="1"/>
      <c r="H47" s="1"/>
      <c r="I47" s="1"/>
      <c r="J47" s="1"/>
    </row>
    <row r="48" spans="2:47" ht="9" customHeight="1" x14ac:dyDescent="0.25">
      <c r="B48" s="235" t="s">
        <v>1049</v>
      </c>
      <c r="C48" s="235"/>
      <c r="D48" s="236" t="s">
        <v>1056</v>
      </c>
      <c r="E48" s="236"/>
      <c r="F48" s="236"/>
      <c r="G48" s="236"/>
      <c r="H48" s="236"/>
      <c r="I48" s="236"/>
      <c r="J48" s="236"/>
    </row>
    <row r="49" spans="2:10" ht="9" customHeight="1" x14ac:dyDescent="0.25">
      <c r="B49" s="235"/>
      <c r="C49" s="235"/>
      <c r="D49" s="236"/>
      <c r="E49" s="236"/>
      <c r="F49" s="236"/>
      <c r="G49" s="236"/>
      <c r="H49" s="236"/>
      <c r="I49" s="236"/>
      <c r="J49" s="236"/>
    </row>
    <row r="50" spans="2:10" ht="9" customHeight="1" x14ac:dyDescent="0.25">
      <c r="D50" s="236"/>
      <c r="E50" s="236"/>
      <c r="F50" s="236"/>
      <c r="G50" s="236"/>
      <c r="H50" s="236"/>
      <c r="I50" s="236"/>
      <c r="J50" s="236"/>
    </row>
    <row r="51" spans="2:10" ht="9" customHeight="1" x14ac:dyDescent="0.25">
      <c r="D51" s="236"/>
      <c r="E51" s="236"/>
      <c r="F51" s="236"/>
      <c r="G51" s="236"/>
      <c r="H51" s="236"/>
      <c r="I51" s="236"/>
      <c r="J51" s="236"/>
    </row>
    <row r="52" spans="2:10" ht="9" customHeight="1" x14ac:dyDescent="0.25">
      <c r="D52" s="236"/>
      <c r="E52" s="236"/>
      <c r="F52" s="236"/>
      <c r="G52" s="236"/>
      <c r="H52" s="236"/>
      <c r="I52" s="236"/>
      <c r="J52" s="236"/>
    </row>
    <row r="53" spans="2:10" ht="9" customHeight="1" x14ac:dyDescent="0.25">
      <c r="D53" s="236"/>
      <c r="E53" s="236"/>
      <c r="F53" s="236"/>
      <c r="G53" s="236"/>
      <c r="H53" s="236"/>
      <c r="I53" s="236"/>
      <c r="J53" s="236"/>
    </row>
    <row r="54" spans="2:10" ht="9" customHeight="1" x14ac:dyDescent="0.25">
      <c r="B54" s="1"/>
      <c r="C54" s="1"/>
      <c r="D54" s="1"/>
      <c r="E54" s="1"/>
      <c r="F54" s="1"/>
      <c r="G54" s="1"/>
      <c r="H54" s="1"/>
      <c r="I54" s="1"/>
      <c r="J54" s="1"/>
    </row>
    <row r="55" spans="2:10" ht="9" customHeight="1" x14ac:dyDescent="0.25">
      <c r="B55" s="1"/>
      <c r="C55" s="1"/>
      <c r="D55" s="1"/>
      <c r="E55" s="1"/>
      <c r="F55" s="1"/>
      <c r="G55" s="1"/>
      <c r="H55" s="1"/>
      <c r="I55" s="1"/>
      <c r="J55" s="1"/>
    </row>
    <row r="56" spans="2:10" ht="9" customHeight="1" x14ac:dyDescent="0.25">
      <c r="B56" s="235" t="s">
        <v>1049</v>
      </c>
      <c r="C56" s="235"/>
      <c r="D56" s="236" t="s">
        <v>1057</v>
      </c>
      <c r="E56" s="236"/>
      <c r="F56" s="236"/>
      <c r="G56" s="236"/>
      <c r="H56" s="236"/>
      <c r="I56" s="236"/>
      <c r="J56" s="236"/>
    </row>
    <row r="57" spans="2:10" ht="9" customHeight="1" x14ac:dyDescent="0.25">
      <c r="B57" s="235"/>
      <c r="C57" s="235"/>
      <c r="D57" s="236"/>
      <c r="E57" s="236"/>
      <c r="F57" s="236"/>
      <c r="G57" s="236"/>
      <c r="H57" s="236"/>
      <c r="I57" s="236"/>
      <c r="J57" s="236"/>
    </row>
    <row r="58" spans="2:10" ht="9" customHeight="1" x14ac:dyDescent="0.25">
      <c r="D58" s="236"/>
      <c r="E58" s="236"/>
      <c r="F58" s="236"/>
      <c r="G58" s="236"/>
      <c r="H58" s="236"/>
      <c r="I58" s="236"/>
      <c r="J58" s="236"/>
    </row>
    <row r="59" spans="2:10" ht="9" customHeight="1" x14ac:dyDescent="0.25">
      <c r="D59" s="236"/>
      <c r="E59" s="236"/>
      <c r="F59" s="236"/>
      <c r="G59" s="236"/>
      <c r="H59" s="236"/>
      <c r="I59" s="236"/>
      <c r="J59" s="236"/>
    </row>
    <row r="60" spans="2:10" ht="9" customHeight="1" x14ac:dyDescent="0.25">
      <c r="D60" s="236"/>
      <c r="E60" s="236"/>
      <c r="F60" s="236"/>
      <c r="G60" s="236"/>
      <c r="H60" s="236"/>
      <c r="I60" s="236"/>
      <c r="J60" s="236"/>
    </row>
    <row r="61" spans="2:10" ht="9" customHeight="1" x14ac:dyDescent="0.25">
      <c r="D61" s="236"/>
      <c r="E61" s="236"/>
      <c r="F61" s="236"/>
      <c r="G61" s="236"/>
      <c r="H61" s="236"/>
      <c r="I61" s="236"/>
      <c r="J61" s="236"/>
    </row>
    <row r="85" spans="1:47" ht="9" customHeight="1" x14ac:dyDescent="0.25">
      <c r="A85" s="241" t="str">
        <f>$L$94</f>
        <v>Le développement des actions collectives de prévention de la perte d'autonomie de l'ASEPT Bretagne dans le Morbihan</v>
      </c>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row>
    <row r="86" spans="1:47" ht="9" customHeight="1" x14ac:dyDescent="0.25">
      <c r="A86" s="241"/>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row>
    <row r="87" spans="1:47" ht="9" customHeight="1" x14ac:dyDescent="0.25">
      <c r="A87" s="241"/>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row>
    <row r="88" spans="1:47" ht="9" customHeight="1" x14ac:dyDescent="0.25">
      <c r="A88" s="8"/>
      <c r="B88" s="8"/>
      <c r="C88" s="8"/>
      <c r="D88" s="8"/>
      <c r="E88" s="8"/>
      <c r="F88" s="8"/>
      <c r="G88" s="8"/>
      <c r="H88" s="8"/>
      <c r="I88" s="8"/>
      <c r="J88" s="8"/>
      <c r="K88" s="8"/>
      <c r="L88" s="8"/>
      <c r="M88" s="8"/>
      <c r="N88" s="8"/>
      <c r="O88" s="8"/>
      <c r="P88" s="8"/>
      <c r="Q88" s="8"/>
      <c r="R88" s="9"/>
      <c r="S88" s="8"/>
      <c r="T88" s="8"/>
      <c r="U88" s="8"/>
      <c r="V88" s="8"/>
      <c r="W88" s="8"/>
      <c r="X88" s="8"/>
      <c r="Y88" s="8"/>
      <c r="Z88" s="8"/>
      <c r="AA88" s="8"/>
      <c r="AB88" s="8"/>
      <c r="AC88" s="8"/>
      <c r="AD88" s="8"/>
      <c r="AE88" s="8"/>
      <c r="AF88" s="8"/>
      <c r="AG88" s="8"/>
      <c r="AH88" s="9"/>
      <c r="AI88" s="8"/>
      <c r="AJ88" s="8"/>
      <c r="AK88" s="8"/>
      <c r="AL88" s="8"/>
      <c r="AM88" s="8"/>
      <c r="AN88" s="8"/>
      <c r="AO88" s="8"/>
      <c r="AP88" s="8"/>
      <c r="AQ88" s="8"/>
      <c r="AR88" s="8"/>
      <c r="AS88" s="8"/>
      <c r="AT88" s="8"/>
      <c r="AU88" s="8"/>
    </row>
    <row r="90" spans="1:47" ht="9" customHeight="1" x14ac:dyDescent="0.25">
      <c r="D90" s="234" t="s">
        <v>1058</v>
      </c>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row>
    <row r="91" spans="1:47" ht="9" customHeight="1" x14ac:dyDescent="0.25">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row>
    <row r="94" spans="1:47" ht="9" customHeight="1" x14ac:dyDescent="0.25">
      <c r="B94" s="235" t="s">
        <v>1049</v>
      </c>
      <c r="C94" s="235"/>
      <c r="D94" s="236" t="s">
        <v>1059</v>
      </c>
      <c r="E94" s="236"/>
      <c r="F94" s="236"/>
      <c r="G94" s="236"/>
      <c r="H94" s="236"/>
      <c r="I94" s="236"/>
      <c r="J94" s="236"/>
      <c r="L94" s="242" t="s">
        <v>1060</v>
      </c>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row>
    <row r="95" spans="1:47" ht="9" customHeight="1" x14ac:dyDescent="0.25">
      <c r="B95" s="235"/>
      <c r="C95" s="235"/>
      <c r="D95" s="236"/>
      <c r="E95" s="236"/>
      <c r="F95" s="236"/>
      <c r="G95" s="236"/>
      <c r="H95" s="236"/>
      <c r="I95" s="236"/>
      <c r="J95" s="236"/>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row>
    <row r="96" spans="1:47" ht="9" customHeight="1" x14ac:dyDescent="0.25">
      <c r="D96" s="236"/>
      <c r="E96" s="236"/>
      <c r="F96" s="236"/>
      <c r="G96" s="236"/>
      <c r="H96" s="236"/>
      <c r="I96" s="236"/>
      <c r="J96" s="236"/>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row>
    <row r="97" spans="2:50" ht="9" customHeight="1" x14ac:dyDescent="0.25">
      <c r="D97" s="236"/>
      <c r="E97" s="236"/>
      <c r="F97" s="236"/>
      <c r="G97" s="236"/>
      <c r="H97" s="236"/>
      <c r="I97" s="236"/>
      <c r="J97" s="236"/>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row>
    <row r="98" spans="2:50" ht="9" customHeight="1" x14ac:dyDescent="0.25">
      <c r="D98" s="236"/>
      <c r="E98" s="236"/>
      <c r="F98" s="236"/>
      <c r="G98" s="236"/>
      <c r="H98" s="236"/>
      <c r="I98" s="236"/>
      <c r="J98" s="236"/>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row>
    <row r="99" spans="2:50" ht="9" customHeight="1" x14ac:dyDescent="0.25">
      <c r="D99" s="236"/>
      <c r="E99" s="236"/>
      <c r="F99" s="236"/>
      <c r="G99" s="236"/>
      <c r="H99" s="236"/>
      <c r="I99" s="236"/>
      <c r="J99" s="236"/>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row>
    <row r="100" spans="2:50" ht="9" customHeight="1" x14ac:dyDescent="0.25">
      <c r="D100" s="4"/>
      <c r="E100" s="4"/>
      <c r="F100" s="4"/>
      <c r="G100" s="4"/>
      <c r="H100" s="4"/>
      <c r="I100" s="4"/>
      <c r="J100" s="4"/>
    </row>
    <row r="101" spans="2:50" ht="9" customHeight="1" x14ac:dyDescent="0.25">
      <c r="B101" s="235" t="s">
        <v>1049</v>
      </c>
      <c r="C101" s="235"/>
      <c r="D101" s="236" t="s">
        <v>1061</v>
      </c>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10"/>
      <c r="AX101" s="11"/>
    </row>
    <row r="102" spans="2:50" ht="9" customHeight="1" x14ac:dyDescent="0.25">
      <c r="B102" s="235"/>
      <c r="C102" s="235"/>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10"/>
      <c r="AX102" s="11"/>
    </row>
    <row r="103" spans="2:50" ht="9" customHeight="1" x14ac:dyDescent="0.25">
      <c r="D103" s="12"/>
      <c r="E103" s="12"/>
      <c r="F103" s="12"/>
      <c r="G103" s="12"/>
      <c r="H103" s="12"/>
      <c r="I103" s="12"/>
      <c r="J103" s="12"/>
      <c r="K103" s="12"/>
      <c r="L103" s="12"/>
      <c r="M103" s="12"/>
      <c r="N103" s="12"/>
      <c r="O103" s="12"/>
      <c r="P103" s="12"/>
      <c r="Q103" s="12"/>
      <c r="R103" s="13"/>
      <c r="S103" s="12"/>
      <c r="T103" s="12"/>
      <c r="U103" s="12"/>
      <c r="V103" s="12"/>
      <c r="W103" s="12"/>
      <c r="X103" s="12"/>
      <c r="Y103" s="12"/>
      <c r="Z103" s="12"/>
      <c r="AA103" s="12"/>
      <c r="AB103" s="12"/>
      <c r="AC103" s="12"/>
      <c r="AD103" s="12"/>
      <c r="AE103" s="12"/>
      <c r="AF103" s="12"/>
      <c r="AG103" s="12"/>
      <c r="AH103" s="13"/>
      <c r="AI103" s="12"/>
      <c r="AJ103" s="12"/>
      <c r="AK103" s="12"/>
      <c r="AL103" s="12"/>
      <c r="AM103" s="12"/>
      <c r="AN103" s="12"/>
      <c r="AO103" s="12"/>
      <c r="AP103" s="12"/>
      <c r="AQ103" s="12"/>
      <c r="AR103" s="12"/>
      <c r="AS103" s="12"/>
      <c r="AT103" s="12"/>
      <c r="AU103" s="12"/>
    </row>
    <row r="104" spans="2:50" s="14" customFormat="1" ht="9" customHeight="1" x14ac:dyDescent="0.25">
      <c r="B104" s="15"/>
      <c r="C104" s="16"/>
      <c r="D104" s="17"/>
      <c r="E104" s="17"/>
      <c r="F104" s="17"/>
      <c r="G104" s="17"/>
      <c r="H104" s="17"/>
      <c r="I104" s="17"/>
      <c r="J104" s="17"/>
      <c r="K104" s="18"/>
      <c r="L104" s="18"/>
      <c r="M104" s="18"/>
      <c r="N104" s="18"/>
      <c r="O104" s="18"/>
      <c r="P104" s="19"/>
      <c r="R104" s="20"/>
      <c r="S104" s="21"/>
      <c r="T104" s="22"/>
      <c r="U104" s="22"/>
      <c r="V104" s="22"/>
      <c r="W104" s="22"/>
      <c r="X104" s="22"/>
      <c r="Y104" s="22"/>
      <c r="Z104" s="22"/>
      <c r="AA104" s="22"/>
      <c r="AB104" s="22"/>
      <c r="AC104" s="22"/>
      <c r="AD104" s="22"/>
      <c r="AE104" s="22"/>
      <c r="AF104" s="23"/>
      <c r="AH104" s="20"/>
      <c r="AI104" s="21"/>
      <c r="AJ104" s="22"/>
      <c r="AK104" s="22"/>
      <c r="AL104" s="22"/>
      <c r="AM104" s="22"/>
      <c r="AN104" s="22"/>
      <c r="AO104" s="22"/>
      <c r="AP104" s="22"/>
      <c r="AQ104" s="22"/>
      <c r="AR104" s="22"/>
      <c r="AS104" s="22"/>
      <c r="AT104" s="22"/>
      <c r="AU104" s="22"/>
      <c r="AV104" s="23"/>
      <c r="AW104" s="20"/>
    </row>
    <row r="105" spans="2:50" s="24" customFormat="1" ht="9" customHeight="1" x14ac:dyDescent="0.25">
      <c r="C105" s="25"/>
      <c r="D105" s="240" t="s">
        <v>1062</v>
      </c>
      <c r="E105" s="240"/>
      <c r="F105" s="240"/>
      <c r="G105" s="240"/>
      <c r="H105" s="240"/>
      <c r="I105" s="240"/>
      <c r="J105" s="240"/>
      <c r="K105" s="240"/>
      <c r="L105" s="240"/>
      <c r="M105" s="240"/>
      <c r="N105" s="240"/>
      <c r="O105" s="240"/>
      <c r="P105" s="26"/>
      <c r="R105" s="27"/>
      <c r="S105" s="28"/>
      <c r="T105" s="240" t="s">
        <v>1063</v>
      </c>
      <c r="U105" s="240"/>
      <c r="V105" s="240"/>
      <c r="W105" s="240"/>
      <c r="X105" s="240"/>
      <c r="Y105" s="240"/>
      <c r="Z105" s="240"/>
      <c r="AA105" s="240"/>
      <c r="AB105" s="240"/>
      <c r="AC105" s="240"/>
      <c r="AD105" s="240"/>
      <c r="AE105" s="240"/>
      <c r="AF105" s="29"/>
      <c r="AG105" s="30"/>
      <c r="AH105" s="31"/>
      <c r="AI105" s="28"/>
      <c r="AJ105" s="240" t="s">
        <v>1064</v>
      </c>
      <c r="AK105" s="240"/>
      <c r="AL105" s="240"/>
      <c r="AM105" s="240"/>
      <c r="AN105" s="240"/>
      <c r="AO105" s="240"/>
      <c r="AP105" s="240"/>
      <c r="AQ105" s="240"/>
      <c r="AR105" s="240"/>
      <c r="AS105" s="240"/>
      <c r="AT105" s="240"/>
      <c r="AU105" s="240"/>
      <c r="AV105" s="29"/>
      <c r="AW105" s="31"/>
    </row>
    <row r="106" spans="2:50" s="24" customFormat="1" ht="9" customHeight="1" x14ac:dyDescent="0.25">
      <c r="C106" s="25"/>
      <c r="D106" s="240"/>
      <c r="E106" s="240"/>
      <c r="F106" s="240"/>
      <c r="G106" s="240"/>
      <c r="H106" s="240"/>
      <c r="I106" s="240"/>
      <c r="J106" s="240"/>
      <c r="K106" s="240"/>
      <c r="L106" s="240"/>
      <c r="M106" s="240"/>
      <c r="N106" s="240"/>
      <c r="O106" s="240"/>
      <c r="P106" s="26"/>
      <c r="R106" s="27"/>
      <c r="S106" s="28"/>
      <c r="T106" s="240"/>
      <c r="U106" s="240"/>
      <c r="V106" s="240"/>
      <c r="W106" s="240"/>
      <c r="X106" s="240"/>
      <c r="Y106" s="240"/>
      <c r="Z106" s="240"/>
      <c r="AA106" s="240"/>
      <c r="AB106" s="240"/>
      <c r="AC106" s="240"/>
      <c r="AD106" s="240"/>
      <c r="AE106" s="240"/>
      <c r="AF106" s="29"/>
      <c r="AG106" s="30"/>
      <c r="AH106" s="31"/>
      <c r="AI106" s="28"/>
      <c r="AJ106" s="240"/>
      <c r="AK106" s="240"/>
      <c r="AL106" s="240"/>
      <c r="AM106" s="240"/>
      <c r="AN106" s="240"/>
      <c r="AO106" s="240"/>
      <c r="AP106" s="240"/>
      <c r="AQ106" s="240"/>
      <c r="AR106" s="240"/>
      <c r="AS106" s="240"/>
      <c r="AT106" s="240"/>
      <c r="AU106" s="240"/>
      <c r="AV106" s="29"/>
      <c r="AW106" s="31"/>
    </row>
    <row r="107" spans="2:50" s="24" customFormat="1" ht="9" customHeight="1" x14ac:dyDescent="0.25">
      <c r="C107" s="25"/>
      <c r="D107" s="240"/>
      <c r="E107" s="240"/>
      <c r="F107" s="240"/>
      <c r="G107" s="240"/>
      <c r="H107" s="240"/>
      <c r="I107" s="240"/>
      <c r="J107" s="240"/>
      <c r="K107" s="240"/>
      <c r="L107" s="240"/>
      <c r="M107" s="240"/>
      <c r="N107" s="240"/>
      <c r="O107" s="240"/>
      <c r="P107" s="26"/>
      <c r="R107" s="27"/>
      <c r="S107" s="28"/>
      <c r="T107" s="240"/>
      <c r="U107" s="240"/>
      <c r="V107" s="240"/>
      <c r="W107" s="240"/>
      <c r="X107" s="240"/>
      <c r="Y107" s="240"/>
      <c r="Z107" s="240"/>
      <c r="AA107" s="240"/>
      <c r="AB107" s="240"/>
      <c r="AC107" s="240"/>
      <c r="AD107" s="240"/>
      <c r="AE107" s="240"/>
      <c r="AF107" s="29"/>
      <c r="AG107" s="30"/>
      <c r="AH107" s="31"/>
      <c r="AI107" s="28"/>
      <c r="AJ107" s="240"/>
      <c r="AK107" s="240"/>
      <c r="AL107" s="240"/>
      <c r="AM107" s="240"/>
      <c r="AN107" s="240"/>
      <c r="AO107" s="240"/>
      <c r="AP107" s="240"/>
      <c r="AQ107" s="240"/>
      <c r="AR107" s="240"/>
      <c r="AS107" s="240"/>
      <c r="AT107" s="240"/>
      <c r="AU107" s="240"/>
      <c r="AV107" s="29"/>
      <c r="AW107" s="31"/>
    </row>
    <row r="108" spans="2:50" s="14" customFormat="1" ht="9" customHeight="1" x14ac:dyDescent="0.25">
      <c r="B108" s="15"/>
      <c r="C108" s="32"/>
      <c r="D108" s="15"/>
      <c r="E108" s="15"/>
      <c r="F108" s="15"/>
      <c r="G108" s="15"/>
      <c r="H108" s="15"/>
      <c r="I108" s="15"/>
      <c r="J108" s="15"/>
      <c r="P108" s="26"/>
      <c r="R108" s="20"/>
      <c r="S108" s="28"/>
      <c r="AF108" s="33"/>
      <c r="AH108" s="20"/>
      <c r="AI108" s="28"/>
      <c r="AV108" s="33"/>
      <c r="AW108" s="20"/>
    </row>
    <row r="109" spans="2:50" s="14" customFormat="1" ht="9" customHeight="1" x14ac:dyDescent="0.25">
      <c r="B109" s="15"/>
      <c r="C109" s="32"/>
      <c r="D109" s="243" t="s">
        <v>1065</v>
      </c>
      <c r="E109" s="243"/>
      <c r="F109" s="243"/>
      <c r="G109" s="243"/>
      <c r="H109" s="243"/>
      <c r="I109" s="243"/>
      <c r="J109" s="243"/>
      <c r="K109" s="243"/>
      <c r="L109" s="243"/>
      <c r="M109" s="15"/>
      <c r="N109" s="244" t="s">
        <v>1066</v>
      </c>
      <c r="O109" s="244"/>
      <c r="P109" s="26"/>
      <c r="R109" s="34">
        <f>VLOOKUP(N109,Liste!A:B,2,0)</f>
        <v>1</v>
      </c>
      <c r="S109" s="28"/>
      <c r="T109" s="243" t="s">
        <v>1067</v>
      </c>
      <c r="U109" s="243"/>
      <c r="V109" s="243"/>
      <c r="W109" s="243"/>
      <c r="X109" s="243"/>
      <c r="Y109" s="243"/>
      <c r="Z109" s="243"/>
      <c r="AA109" s="243"/>
      <c r="AB109" s="243"/>
      <c r="AC109" s="15"/>
      <c r="AD109" s="244" t="s">
        <v>1068</v>
      </c>
      <c r="AE109" s="244"/>
      <c r="AF109" s="33"/>
      <c r="AH109" s="34">
        <f>VLOOKUP(AD109,Liste!A:B,2,0)</f>
        <v>0</v>
      </c>
      <c r="AI109" s="28"/>
      <c r="AJ109" s="243" t="s">
        <v>1064</v>
      </c>
      <c r="AK109" s="243"/>
      <c r="AL109" s="243"/>
      <c r="AM109" s="243"/>
      <c r="AN109" s="243"/>
      <c r="AO109" s="243"/>
      <c r="AP109" s="243"/>
      <c r="AQ109" s="243"/>
      <c r="AR109" s="243"/>
      <c r="AS109" s="15"/>
      <c r="AT109" s="244" t="s">
        <v>1068</v>
      </c>
      <c r="AU109" s="244"/>
      <c r="AV109" s="33"/>
      <c r="AW109" s="34">
        <f>VLOOKUP(AT109,Liste!A:B,2,0)</f>
        <v>0</v>
      </c>
    </row>
    <row r="110" spans="2:50" s="14" customFormat="1" ht="9" customHeight="1" x14ac:dyDescent="0.25">
      <c r="B110" s="15"/>
      <c r="C110" s="32"/>
      <c r="D110" s="243"/>
      <c r="E110" s="243"/>
      <c r="F110" s="243"/>
      <c r="G110" s="243"/>
      <c r="H110" s="243"/>
      <c r="I110" s="243"/>
      <c r="J110" s="243"/>
      <c r="K110" s="243"/>
      <c r="L110" s="243"/>
      <c r="M110" s="15"/>
      <c r="N110" s="244"/>
      <c r="O110" s="244"/>
      <c r="P110" s="26"/>
      <c r="R110" s="20"/>
      <c r="S110" s="28"/>
      <c r="T110" s="243"/>
      <c r="U110" s="243"/>
      <c r="V110" s="243"/>
      <c r="W110" s="243"/>
      <c r="X110" s="243"/>
      <c r="Y110" s="243"/>
      <c r="Z110" s="243"/>
      <c r="AA110" s="243"/>
      <c r="AB110" s="243"/>
      <c r="AC110" s="15"/>
      <c r="AD110" s="244"/>
      <c r="AE110" s="244"/>
      <c r="AF110" s="33"/>
      <c r="AH110" s="20"/>
      <c r="AI110" s="28"/>
      <c r="AJ110" s="243"/>
      <c r="AK110" s="243"/>
      <c r="AL110" s="243"/>
      <c r="AM110" s="243"/>
      <c r="AN110" s="243"/>
      <c r="AO110" s="243"/>
      <c r="AP110" s="243"/>
      <c r="AQ110" s="243"/>
      <c r="AR110" s="243"/>
      <c r="AS110" s="15"/>
      <c r="AT110" s="244"/>
      <c r="AU110" s="244"/>
      <c r="AV110" s="33"/>
      <c r="AW110" s="20"/>
    </row>
    <row r="111" spans="2:50" s="14" customFormat="1" ht="9" customHeight="1" x14ac:dyDescent="0.25">
      <c r="B111" s="15"/>
      <c r="C111" s="32"/>
      <c r="D111" s="35"/>
      <c r="E111" s="35"/>
      <c r="F111" s="35"/>
      <c r="G111" s="35"/>
      <c r="H111" s="35"/>
      <c r="I111" s="35"/>
      <c r="J111" s="35"/>
      <c r="K111" s="36"/>
      <c r="L111" s="36"/>
      <c r="N111" s="37"/>
      <c r="O111" s="37"/>
      <c r="P111" s="26"/>
      <c r="R111" s="20"/>
      <c r="S111" s="28"/>
      <c r="T111" s="35"/>
      <c r="U111" s="35"/>
      <c r="V111" s="35"/>
      <c r="W111" s="35"/>
      <c r="X111" s="35"/>
      <c r="Y111" s="35"/>
      <c r="Z111" s="35"/>
      <c r="AA111" s="36"/>
      <c r="AB111" s="36"/>
      <c r="AD111" s="38"/>
      <c r="AE111" s="38"/>
      <c r="AF111" s="33"/>
      <c r="AH111" s="20"/>
      <c r="AI111" s="39"/>
      <c r="AJ111" s="40"/>
      <c r="AK111" s="40"/>
      <c r="AL111" s="40"/>
      <c r="AM111" s="40"/>
      <c r="AN111" s="40"/>
      <c r="AO111" s="40"/>
      <c r="AP111" s="40"/>
      <c r="AQ111" s="40"/>
      <c r="AR111" s="40"/>
      <c r="AS111" s="40"/>
      <c r="AT111" s="40"/>
      <c r="AU111" s="40"/>
      <c r="AV111" s="41"/>
      <c r="AW111" s="20"/>
    </row>
    <row r="112" spans="2:50" s="14" customFormat="1" ht="9" customHeight="1" x14ac:dyDescent="0.25">
      <c r="B112" s="15"/>
      <c r="C112" s="32"/>
      <c r="D112" s="243" t="s">
        <v>1069</v>
      </c>
      <c r="E112" s="243"/>
      <c r="F112" s="243"/>
      <c r="G112" s="243"/>
      <c r="H112" s="243"/>
      <c r="I112" s="243"/>
      <c r="J112" s="243"/>
      <c r="K112" s="243"/>
      <c r="L112" s="243"/>
      <c r="N112" s="244" t="s">
        <v>1068</v>
      </c>
      <c r="O112" s="244"/>
      <c r="P112" s="26"/>
      <c r="R112" s="34">
        <f>VLOOKUP(N112,Liste!A:B,2,0)</f>
        <v>0</v>
      </c>
      <c r="S112" s="28"/>
      <c r="T112" s="243" t="s">
        <v>1070</v>
      </c>
      <c r="U112" s="243"/>
      <c r="V112" s="243"/>
      <c r="W112" s="243"/>
      <c r="X112" s="243"/>
      <c r="Y112" s="243"/>
      <c r="Z112" s="243"/>
      <c r="AA112" s="243"/>
      <c r="AB112" s="243"/>
      <c r="AD112" s="244" t="s">
        <v>1068</v>
      </c>
      <c r="AE112" s="244"/>
      <c r="AF112" s="33"/>
      <c r="AH112" s="34">
        <f>VLOOKUP(AD112,Liste!A:B,2,0)</f>
        <v>0</v>
      </c>
      <c r="AW112" s="20"/>
    </row>
    <row r="113" spans="2:49" s="14" customFormat="1" ht="9" customHeight="1" x14ac:dyDescent="0.25">
      <c r="B113" s="15"/>
      <c r="C113" s="32"/>
      <c r="D113" s="243"/>
      <c r="E113" s="243"/>
      <c r="F113" s="243"/>
      <c r="G113" s="243"/>
      <c r="H113" s="243"/>
      <c r="I113" s="243"/>
      <c r="J113" s="243"/>
      <c r="K113" s="243"/>
      <c r="L113" s="243"/>
      <c r="N113" s="244"/>
      <c r="O113" s="244"/>
      <c r="P113" s="26"/>
      <c r="R113" s="20"/>
      <c r="S113" s="28"/>
      <c r="T113" s="243"/>
      <c r="U113" s="243"/>
      <c r="V113" s="243"/>
      <c r="W113" s="243"/>
      <c r="X113" s="243"/>
      <c r="Y113" s="243"/>
      <c r="Z113" s="243"/>
      <c r="AA113" s="243"/>
      <c r="AB113" s="243"/>
      <c r="AD113" s="244"/>
      <c r="AE113" s="244"/>
      <c r="AF113" s="33"/>
      <c r="AH113" s="20"/>
      <c r="AI113" s="21"/>
      <c r="AJ113" s="22"/>
      <c r="AK113" s="22"/>
      <c r="AL113" s="22"/>
      <c r="AM113" s="22"/>
      <c r="AN113" s="22"/>
      <c r="AO113" s="22"/>
      <c r="AP113" s="22"/>
      <c r="AQ113" s="22"/>
      <c r="AR113" s="22"/>
      <c r="AS113" s="22"/>
      <c r="AT113" s="22"/>
      <c r="AU113" s="22"/>
      <c r="AV113" s="23"/>
      <c r="AW113" s="20"/>
    </row>
    <row r="114" spans="2:49" s="14" customFormat="1" ht="9" customHeight="1" x14ac:dyDescent="0.25">
      <c r="B114" s="15"/>
      <c r="C114" s="32"/>
      <c r="D114" s="35"/>
      <c r="E114" s="35"/>
      <c r="F114" s="35"/>
      <c r="G114" s="35"/>
      <c r="H114" s="35"/>
      <c r="I114" s="35"/>
      <c r="J114" s="35"/>
      <c r="K114" s="36"/>
      <c r="L114" s="36"/>
      <c r="N114" s="37"/>
      <c r="O114" s="37"/>
      <c r="P114" s="26"/>
      <c r="R114" s="20"/>
      <c r="S114" s="39"/>
      <c r="T114" s="40"/>
      <c r="U114" s="40"/>
      <c r="V114" s="40"/>
      <c r="W114" s="40"/>
      <c r="X114" s="40"/>
      <c r="Y114" s="40"/>
      <c r="Z114" s="40"/>
      <c r="AA114" s="40"/>
      <c r="AB114" s="40"/>
      <c r="AC114" s="40"/>
      <c r="AD114" s="40"/>
      <c r="AE114" s="40"/>
      <c r="AF114" s="41"/>
      <c r="AH114" s="20"/>
      <c r="AI114" s="28"/>
      <c r="AJ114" s="240" t="s">
        <v>1071</v>
      </c>
      <c r="AK114" s="240"/>
      <c r="AL114" s="240"/>
      <c r="AM114" s="240"/>
      <c r="AN114" s="240"/>
      <c r="AO114" s="240"/>
      <c r="AP114" s="240"/>
      <c r="AQ114" s="240"/>
      <c r="AR114" s="240"/>
      <c r="AS114" s="240"/>
      <c r="AT114" s="240"/>
      <c r="AU114" s="240"/>
      <c r="AV114" s="29"/>
      <c r="AW114" s="31"/>
    </row>
    <row r="115" spans="2:49" s="14" customFormat="1" ht="9" customHeight="1" x14ac:dyDescent="0.25">
      <c r="B115" s="15"/>
      <c r="C115" s="32"/>
      <c r="D115" s="243" t="s">
        <v>1072</v>
      </c>
      <c r="E115" s="243"/>
      <c r="F115" s="243"/>
      <c r="G115" s="243"/>
      <c r="H115" s="243"/>
      <c r="I115" s="243"/>
      <c r="J115" s="243"/>
      <c r="K115" s="243"/>
      <c r="L115" s="243"/>
      <c r="N115" s="244" t="s">
        <v>1068</v>
      </c>
      <c r="O115" s="244"/>
      <c r="P115" s="26"/>
      <c r="R115" s="34">
        <f>VLOOKUP(N115,Liste!A:B,2,0)</f>
        <v>0</v>
      </c>
      <c r="AH115" s="20"/>
      <c r="AI115" s="28"/>
      <c r="AJ115" s="240"/>
      <c r="AK115" s="240"/>
      <c r="AL115" s="240"/>
      <c r="AM115" s="240"/>
      <c r="AN115" s="240"/>
      <c r="AO115" s="240"/>
      <c r="AP115" s="240"/>
      <c r="AQ115" s="240"/>
      <c r="AR115" s="240"/>
      <c r="AS115" s="240"/>
      <c r="AT115" s="240"/>
      <c r="AU115" s="240"/>
      <c r="AV115" s="29"/>
      <c r="AW115" s="31"/>
    </row>
    <row r="116" spans="2:49" s="14" customFormat="1" ht="9" customHeight="1" x14ac:dyDescent="0.25">
      <c r="B116" s="15"/>
      <c r="C116" s="32"/>
      <c r="D116" s="243"/>
      <c r="E116" s="243"/>
      <c r="F116" s="243"/>
      <c r="G116" s="243"/>
      <c r="H116" s="243"/>
      <c r="I116" s="243"/>
      <c r="J116" s="243"/>
      <c r="K116" s="243"/>
      <c r="L116" s="243"/>
      <c r="N116" s="244"/>
      <c r="O116" s="244"/>
      <c r="P116" s="26"/>
      <c r="R116" s="20"/>
      <c r="AH116" s="20"/>
      <c r="AI116" s="28"/>
      <c r="AJ116" s="240"/>
      <c r="AK116" s="240"/>
      <c r="AL116" s="240"/>
      <c r="AM116" s="240"/>
      <c r="AN116" s="240"/>
      <c r="AO116" s="240"/>
      <c r="AP116" s="240"/>
      <c r="AQ116" s="240"/>
      <c r="AR116" s="240"/>
      <c r="AS116" s="240"/>
      <c r="AT116" s="240"/>
      <c r="AU116" s="240"/>
      <c r="AV116" s="29"/>
      <c r="AW116" s="31"/>
    </row>
    <row r="117" spans="2:49" s="14" customFormat="1" ht="9" customHeight="1" x14ac:dyDescent="0.25">
      <c r="B117" s="15"/>
      <c r="C117" s="32"/>
      <c r="D117" s="35"/>
      <c r="E117" s="35"/>
      <c r="F117" s="35"/>
      <c r="G117" s="35"/>
      <c r="H117" s="35"/>
      <c r="I117" s="35"/>
      <c r="J117" s="35"/>
      <c r="K117" s="36"/>
      <c r="L117" s="36"/>
      <c r="N117" s="37"/>
      <c r="O117" s="37"/>
      <c r="P117" s="26"/>
      <c r="R117" s="20"/>
      <c r="AH117" s="20"/>
      <c r="AI117" s="28"/>
      <c r="AV117" s="33"/>
      <c r="AW117" s="20"/>
    </row>
    <row r="118" spans="2:49" s="14" customFormat="1" ht="9" customHeight="1" x14ac:dyDescent="0.25">
      <c r="B118" s="15"/>
      <c r="C118" s="32"/>
      <c r="D118" s="243" t="s">
        <v>1073</v>
      </c>
      <c r="E118" s="243"/>
      <c r="F118" s="243"/>
      <c r="G118" s="243"/>
      <c r="H118" s="243"/>
      <c r="I118" s="243"/>
      <c r="J118" s="243"/>
      <c r="K118" s="243"/>
      <c r="L118" s="243"/>
      <c r="N118" s="244" t="s">
        <v>1068</v>
      </c>
      <c r="O118" s="244"/>
      <c r="P118" s="26"/>
      <c r="R118" s="34">
        <f>VLOOKUP(N118,Liste!A:B,2,0)</f>
        <v>0</v>
      </c>
      <c r="AH118" s="20"/>
      <c r="AI118" s="28"/>
      <c r="AJ118" s="243" t="s">
        <v>1074</v>
      </c>
      <c r="AK118" s="243"/>
      <c r="AL118" s="243"/>
      <c r="AM118" s="243"/>
      <c r="AN118" s="243"/>
      <c r="AO118" s="243"/>
      <c r="AP118" s="243"/>
      <c r="AQ118" s="243"/>
      <c r="AR118" s="243"/>
      <c r="AS118" s="15"/>
      <c r="AT118" s="244" t="s">
        <v>1068</v>
      </c>
      <c r="AU118" s="244"/>
      <c r="AV118" s="33"/>
      <c r="AW118" s="34">
        <f>VLOOKUP(AT118,Liste!A:B,2,0)</f>
        <v>0</v>
      </c>
    </row>
    <row r="119" spans="2:49" s="14" customFormat="1" ht="9" customHeight="1" x14ac:dyDescent="0.25">
      <c r="B119" s="15"/>
      <c r="C119" s="32"/>
      <c r="D119" s="243"/>
      <c r="E119" s="243"/>
      <c r="F119" s="243"/>
      <c r="G119" s="243"/>
      <c r="H119" s="243"/>
      <c r="I119" s="243"/>
      <c r="J119" s="243"/>
      <c r="K119" s="243"/>
      <c r="L119" s="243"/>
      <c r="N119" s="244"/>
      <c r="O119" s="244"/>
      <c r="P119" s="26"/>
      <c r="R119" s="20"/>
      <c r="S119" s="21"/>
      <c r="T119" s="22"/>
      <c r="U119" s="22"/>
      <c r="V119" s="22"/>
      <c r="W119" s="22"/>
      <c r="X119" s="22"/>
      <c r="Y119" s="22"/>
      <c r="Z119" s="22"/>
      <c r="AA119" s="22"/>
      <c r="AB119" s="22"/>
      <c r="AC119" s="22"/>
      <c r="AD119" s="22"/>
      <c r="AE119" s="22"/>
      <c r="AF119" s="23"/>
      <c r="AH119" s="20"/>
      <c r="AI119" s="28"/>
      <c r="AJ119" s="243"/>
      <c r="AK119" s="243"/>
      <c r="AL119" s="243"/>
      <c r="AM119" s="243"/>
      <c r="AN119" s="243"/>
      <c r="AO119" s="243"/>
      <c r="AP119" s="243"/>
      <c r="AQ119" s="243"/>
      <c r="AR119" s="243"/>
      <c r="AS119" s="15"/>
      <c r="AT119" s="244"/>
      <c r="AU119" s="244"/>
      <c r="AV119" s="33"/>
      <c r="AW119" s="20"/>
    </row>
    <row r="120" spans="2:49" s="14" customFormat="1" ht="9" customHeight="1" x14ac:dyDescent="0.25">
      <c r="B120" s="15"/>
      <c r="C120" s="32"/>
      <c r="D120" s="35"/>
      <c r="E120" s="35"/>
      <c r="F120" s="35"/>
      <c r="G120" s="35"/>
      <c r="H120" s="35"/>
      <c r="I120" s="35"/>
      <c r="J120" s="35"/>
      <c r="K120" s="36"/>
      <c r="L120" s="36"/>
      <c r="N120" s="37"/>
      <c r="O120" s="37"/>
      <c r="P120" s="26"/>
      <c r="R120" s="20"/>
      <c r="S120" s="28"/>
      <c r="T120" s="240" t="s">
        <v>1075</v>
      </c>
      <c r="U120" s="240"/>
      <c r="V120" s="240"/>
      <c r="W120" s="240"/>
      <c r="X120" s="240"/>
      <c r="Y120" s="240"/>
      <c r="Z120" s="240"/>
      <c r="AA120" s="240"/>
      <c r="AB120" s="240"/>
      <c r="AC120" s="240"/>
      <c r="AD120" s="240"/>
      <c r="AE120" s="240"/>
      <c r="AF120" s="33"/>
      <c r="AH120" s="20"/>
      <c r="AI120" s="39"/>
      <c r="AJ120" s="40"/>
      <c r="AK120" s="40"/>
      <c r="AL120" s="40"/>
      <c r="AM120" s="40"/>
      <c r="AN120" s="40"/>
      <c r="AO120" s="40"/>
      <c r="AP120" s="40"/>
      <c r="AQ120" s="40"/>
      <c r="AR120" s="40"/>
      <c r="AS120" s="40"/>
      <c r="AT120" s="40"/>
      <c r="AU120" s="40"/>
      <c r="AV120" s="41"/>
      <c r="AW120" s="20"/>
    </row>
    <row r="121" spans="2:49" s="14" customFormat="1" ht="9" customHeight="1" x14ac:dyDescent="0.25">
      <c r="B121" s="15"/>
      <c r="C121" s="32"/>
      <c r="D121" s="243" t="s">
        <v>1076</v>
      </c>
      <c r="E121" s="243"/>
      <c r="F121" s="243"/>
      <c r="G121" s="243"/>
      <c r="H121" s="243"/>
      <c r="I121" s="243"/>
      <c r="J121" s="243"/>
      <c r="K121" s="243"/>
      <c r="L121" s="243"/>
      <c r="N121" s="244" t="s">
        <v>1066</v>
      </c>
      <c r="O121" s="244"/>
      <c r="P121" s="26"/>
      <c r="R121" s="34">
        <f>VLOOKUP(N121,Liste!A:B,2,0)</f>
        <v>1</v>
      </c>
      <c r="S121" s="28"/>
      <c r="T121" s="240"/>
      <c r="U121" s="240"/>
      <c r="V121" s="240"/>
      <c r="W121" s="240"/>
      <c r="X121" s="240"/>
      <c r="Y121" s="240"/>
      <c r="Z121" s="240"/>
      <c r="AA121" s="240"/>
      <c r="AB121" s="240"/>
      <c r="AC121" s="240"/>
      <c r="AD121" s="240"/>
      <c r="AE121" s="240"/>
      <c r="AF121" s="33"/>
      <c r="AH121" s="20"/>
      <c r="AW121" s="20"/>
    </row>
    <row r="122" spans="2:49" s="14" customFormat="1" ht="9" customHeight="1" x14ac:dyDescent="0.25">
      <c r="B122" s="15"/>
      <c r="C122" s="32"/>
      <c r="D122" s="243"/>
      <c r="E122" s="243"/>
      <c r="F122" s="243"/>
      <c r="G122" s="243"/>
      <c r="H122" s="243"/>
      <c r="I122" s="243"/>
      <c r="J122" s="243"/>
      <c r="K122" s="243"/>
      <c r="L122" s="243"/>
      <c r="N122" s="244"/>
      <c r="O122" s="244"/>
      <c r="P122" s="26"/>
      <c r="R122" s="20"/>
      <c r="S122" s="28"/>
      <c r="T122" s="240"/>
      <c r="U122" s="240"/>
      <c r="V122" s="240"/>
      <c r="W122" s="240"/>
      <c r="X122" s="240"/>
      <c r="Y122" s="240"/>
      <c r="Z122" s="240"/>
      <c r="AA122" s="240"/>
      <c r="AB122" s="240"/>
      <c r="AC122" s="240"/>
      <c r="AD122" s="240"/>
      <c r="AE122" s="240"/>
      <c r="AF122" s="33"/>
      <c r="AH122" s="20"/>
      <c r="AI122" s="21"/>
      <c r="AJ122" s="22"/>
      <c r="AK122" s="22"/>
      <c r="AL122" s="22"/>
      <c r="AM122" s="22"/>
      <c r="AN122" s="22"/>
      <c r="AO122" s="22"/>
      <c r="AP122" s="22"/>
      <c r="AQ122" s="22"/>
      <c r="AR122" s="22"/>
      <c r="AS122" s="22"/>
      <c r="AT122" s="22"/>
      <c r="AU122" s="22"/>
      <c r="AV122" s="23"/>
      <c r="AW122" s="20"/>
    </row>
    <row r="123" spans="2:49" s="14" customFormat="1" ht="9" customHeight="1" x14ac:dyDescent="0.25">
      <c r="B123" s="15"/>
      <c r="C123" s="32"/>
      <c r="D123" s="35"/>
      <c r="E123" s="35"/>
      <c r="F123" s="35"/>
      <c r="G123" s="35"/>
      <c r="H123" s="35"/>
      <c r="I123" s="35"/>
      <c r="J123" s="35"/>
      <c r="K123" s="36"/>
      <c r="L123" s="36"/>
      <c r="N123" s="37"/>
      <c r="O123" s="37"/>
      <c r="P123" s="26"/>
      <c r="R123" s="20"/>
      <c r="S123" s="28"/>
      <c r="Z123" s="15"/>
      <c r="AF123" s="33"/>
      <c r="AH123" s="20"/>
      <c r="AI123" s="28"/>
      <c r="AJ123" s="240" t="s">
        <v>1077</v>
      </c>
      <c r="AK123" s="240"/>
      <c r="AL123" s="240"/>
      <c r="AM123" s="240"/>
      <c r="AN123" s="240"/>
      <c r="AO123" s="240"/>
      <c r="AP123" s="240"/>
      <c r="AQ123" s="240"/>
      <c r="AR123" s="240"/>
      <c r="AS123" s="240"/>
      <c r="AT123" s="240"/>
      <c r="AU123" s="240"/>
      <c r="AV123" s="29"/>
      <c r="AW123" s="31"/>
    </row>
    <row r="124" spans="2:49" s="14" customFormat="1" ht="9" customHeight="1" x14ac:dyDescent="0.25">
      <c r="B124" s="15"/>
      <c r="C124" s="32"/>
      <c r="D124" s="243" t="s">
        <v>1078</v>
      </c>
      <c r="E124" s="243"/>
      <c r="F124" s="243"/>
      <c r="G124" s="243"/>
      <c r="H124" s="243"/>
      <c r="I124" s="243"/>
      <c r="J124" s="243"/>
      <c r="K124" s="243"/>
      <c r="L124" s="243"/>
      <c r="N124" s="244" t="s">
        <v>1066</v>
      </c>
      <c r="O124" s="244"/>
      <c r="P124" s="26"/>
      <c r="R124" s="34">
        <f>VLOOKUP(N124,Liste!A:B,2,0)</f>
        <v>1</v>
      </c>
      <c r="S124" s="28"/>
      <c r="T124" s="243" t="s">
        <v>1079</v>
      </c>
      <c r="U124" s="243"/>
      <c r="V124" s="243"/>
      <c r="W124" s="243"/>
      <c r="X124" s="243"/>
      <c r="Y124" s="243"/>
      <c r="Z124" s="243"/>
      <c r="AA124" s="243"/>
      <c r="AB124" s="243"/>
      <c r="AC124" s="15"/>
      <c r="AD124" s="244" t="s">
        <v>1068</v>
      </c>
      <c r="AE124" s="244"/>
      <c r="AF124" s="33"/>
      <c r="AH124" s="34">
        <f>VLOOKUP(AD124,Liste!A:B,2,0)</f>
        <v>0</v>
      </c>
      <c r="AI124" s="28"/>
      <c r="AJ124" s="240"/>
      <c r="AK124" s="240"/>
      <c r="AL124" s="240"/>
      <c r="AM124" s="240"/>
      <c r="AN124" s="240"/>
      <c r="AO124" s="240"/>
      <c r="AP124" s="240"/>
      <c r="AQ124" s="240"/>
      <c r="AR124" s="240"/>
      <c r="AS124" s="240"/>
      <c r="AT124" s="240"/>
      <c r="AU124" s="240"/>
      <c r="AV124" s="29"/>
      <c r="AW124" s="31"/>
    </row>
    <row r="125" spans="2:49" s="14" customFormat="1" ht="9" customHeight="1" x14ac:dyDescent="0.25">
      <c r="B125" s="15"/>
      <c r="C125" s="32"/>
      <c r="D125" s="243"/>
      <c r="E125" s="243"/>
      <c r="F125" s="243"/>
      <c r="G125" s="243"/>
      <c r="H125" s="243"/>
      <c r="I125" s="243"/>
      <c r="J125" s="243"/>
      <c r="K125" s="243"/>
      <c r="L125" s="243"/>
      <c r="N125" s="244"/>
      <c r="O125" s="244"/>
      <c r="P125" s="26"/>
      <c r="R125" s="20"/>
      <c r="S125" s="28"/>
      <c r="T125" s="243"/>
      <c r="U125" s="243"/>
      <c r="V125" s="243"/>
      <c r="W125" s="243"/>
      <c r="X125" s="243"/>
      <c r="Y125" s="243"/>
      <c r="Z125" s="243"/>
      <c r="AA125" s="243"/>
      <c r="AB125" s="243"/>
      <c r="AC125" s="15"/>
      <c r="AD125" s="244"/>
      <c r="AE125" s="244"/>
      <c r="AF125" s="33"/>
      <c r="AH125" s="20"/>
      <c r="AI125" s="28"/>
      <c r="AJ125" s="240"/>
      <c r="AK125" s="240"/>
      <c r="AL125" s="240"/>
      <c r="AM125" s="240"/>
      <c r="AN125" s="240"/>
      <c r="AO125" s="240"/>
      <c r="AP125" s="240"/>
      <c r="AQ125" s="240"/>
      <c r="AR125" s="240"/>
      <c r="AS125" s="240"/>
      <c r="AT125" s="240"/>
      <c r="AU125" s="240"/>
      <c r="AV125" s="29"/>
      <c r="AW125" s="31"/>
    </row>
    <row r="126" spans="2:49" s="14" customFormat="1" ht="9" customHeight="1" x14ac:dyDescent="0.25">
      <c r="B126" s="15"/>
      <c r="C126" s="32"/>
      <c r="D126" s="35"/>
      <c r="E126" s="35"/>
      <c r="F126" s="35"/>
      <c r="G126" s="35"/>
      <c r="H126" s="35"/>
      <c r="I126" s="35"/>
      <c r="J126" s="35"/>
      <c r="K126" s="36"/>
      <c r="L126" s="36"/>
      <c r="N126" s="37"/>
      <c r="O126" s="37"/>
      <c r="P126" s="26"/>
      <c r="R126" s="20"/>
      <c r="S126" s="28"/>
      <c r="T126" s="35"/>
      <c r="U126" s="35"/>
      <c r="V126" s="35"/>
      <c r="W126" s="35"/>
      <c r="X126" s="35"/>
      <c r="Y126" s="35"/>
      <c r="Z126" s="35"/>
      <c r="AA126" s="36"/>
      <c r="AB126" s="36"/>
      <c r="AD126" s="38"/>
      <c r="AE126" s="38"/>
      <c r="AF126" s="33"/>
      <c r="AH126" s="20"/>
      <c r="AI126" s="28"/>
      <c r="AV126" s="33"/>
      <c r="AW126" s="20"/>
    </row>
    <row r="127" spans="2:49" s="14" customFormat="1" ht="9" customHeight="1" x14ac:dyDescent="0.25">
      <c r="B127" s="15"/>
      <c r="C127" s="32"/>
      <c r="D127" s="243" t="s">
        <v>1080</v>
      </c>
      <c r="E127" s="243"/>
      <c r="F127" s="243"/>
      <c r="G127" s="243"/>
      <c r="H127" s="243"/>
      <c r="I127" s="243"/>
      <c r="J127" s="243"/>
      <c r="K127" s="243"/>
      <c r="L127" s="243"/>
      <c r="N127" s="244" t="s">
        <v>1068</v>
      </c>
      <c r="O127" s="244"/>
      <c r="P127" s="26"/>
      <c r="R127" s="34">
        <f>VLOOKUP(N127,Liste!A:B,2,0)</f>
        <v>0</v>
      </c>
      <c r="S127" s="28"/>
      <c r="T127" s="243" t="s">
        <v>1081</v>
      </c>
      <c r="U127" s="243"/>
      <c r="V127" s="243"/>
      <c r="W127" s="243"/>
      <c r="X127" s="243"/>
      <c r="Y127" s="243"/>
      <c r="Z127" s="243"/>
      <c r="AA127" s="243"/>
      <c r="AB127" s="243"/>
      <c r="AD127" s="244" t="s">
        <v>1068</v>
      </c>
      <c r="AE127" s="244"/>
      <c r="AF127" s="33"/>
      <c r="AH127" s="34">
        <f>VLOOKUP(AD127,Liste!A:B,2,0)</f>
        <v>0</v>
      </c>
      <c r="AI127" s="28"/>
      <c r="AJ127" s="243" t="s">
        <v>1082</v>
      </c>
      <c r="AK127" s="243"/>
      <c r="AL127" s="243"/>
      <c r="AM127" s="243"/>
      <c r="AN127" s="243"/>
      <c r="AO127" s="243"/>
      <c r="AP127" s="243"/>
      <c r="AQ127" s="243"/>
      <c r="AR127" s="243"/>
      <c r="AS127" s="15"/>
      <c r="AT127" s="244" t="s">
        <v>1068</v>
      </c>
      <c r="AU127" s="244"/>
      <c r="AV127" s="33"/>
      <c r="AW127" s="34">
        <f>VLOOKUP(AT127,Liste!A:B,2,0)</f>
        <v>0</v>
      </c>
    </row>
    <row r="128" spans="2:49" s="14" customFormat="1" ht="9" customHeight="1" x14ac:dyDescent="0.25">
      <c r="B128" s="15"/>
      <c r="C128" s="32"/>
      <c r="D128" s="243"/>
      <c r="E128" s="243"/>
      <c r="F128" s="243"/>
      <c r="G128" s="243"/>
      <c r="H128" s="243"/>
      <c r="I128" s="243"/>
      <c r="J128" s="243"/>
      <c r="K128" s="243"/>
      <c r="L128" s="243"/>
      <c r="N128" s="244"/>
      <c r="O128" s="244"/>
      <c r="P128" s="26"/>
      <c r="R128" s="20"/>
      <c r="S128" s="28"/>
      <c r="T128" s="243"/>
      <c r="U128" s="243"/>
      <c r="V128" s="243"/>
      <c r="W128" s="243"/>
      <c r="X128" s="243"/>
      <c r="Y128" s="243"/>
      <c r="Z128" s="243"/>
      <c r="AA128" s="243"/>
      <c r="AB128" s="243"/>
      <c r="AD128" s="244"/>
      <c r="AE128" s="244"/>
      <c r="AF128" s="33"/>
      <c r="AH128" s="20"/>
      <c r="AI128" s="28"/>
      <c r="AJ128" s="243"/>
      <c r="AK128" s="243"/>
      <c r="AL128" s="243"/>
      <c r="AM128" s="243"/>
      <c r="AN128" s="243"/>
      <c r="AO128" s="243"/>
      <c r="AP128" s="243"/>
      <c r="AQ128" s="243"/>
      <c r="AR128" s="243"/>
      <c r="AS128" s="15"/>
      <c r="AT128" s="244"/>
      <c r="AU128" s="244"/>
      <c r="AV128" s="33"/>
      <c r="AW128" s="20"/>
    </row>
    <row r="129" spans="2:50" s="14" customFormat="1" ht="9" customHeight="1" x14ac:dyDescent="0.25">
      <c r="B129" s="15"/>
      <c r="C129" s="42"/>
      <c r="D129" s="43"/>
      <c r="E129" s="43"/>
      <c r="F129" s="43"/>
      <c r="G129" s="43"/>
      <c r="H129" s="43"/>
      <c r="I129" s="43"/>
      <c r="J129" s="43"/>
      <c r="K129" s="44"/>
      <c r="L129" s="44"/>
      <c r="M129" s="44"/>
      <c r="N129" s="44"/>
      <c r="O129" s="44"/>
      <c r="P129" s="45"/>
      <c r="R129" s="20"/>
      <c r="S129" s="39"/>
      <c r="T129" s="40"/>
      <c r="U129" s="40"/>
      <c r="V129" s="40"/>
      <c r="W129" s="40"/>
      <c r="X129" s="40"/>
      <c r="Y129" s="40"/>
      <c r="Z129" s="40"/>
      <c r="AA129" s="40"/>
      <c r="AB129" s="40"/>
      <c r="AC129" s="40"/>
      <c r="AD129" s="40"/>
      <c r="AE129" s="40"/>
      <c r="AF129" s="41"/>
      <c r="AH129" s="20"/>
      <c r="AI129" s="39"/>
      <c r="AJ129" s="40"/>
      <c r="AK129" s="40"/>
      <c r="AL129" s="40"/>
      <c r="AM129" s="40"/>
      <c r="AN129" s="40"/>
      <c r="AO129" s="40"/>
      <c r="AP129" s="40"/>
      <c r="AQ129" s="40"/>
      <c r="AR129" s="40"/>
      <c r="AS129" s="40"/>
      <c r="AT129" s="40"/>
      <c r="AU129" s="40"/>
      <c r="AV129" s="41"/>
      <c r="AW129" s="20"/>
    </row>
    <row r="132" spans="2:50" ht="9" customHeight="1" x14ac:dyDescent="0.25">
      <c r="B132" s="235" t="s">
        <v>1049</v>
      </c>
      <c r="C132" s="235"/>
      <c r="D132" s="236" t="s">
        <v>1083</v>
      </c>
      <c r="E132" s="236"/>
      <c r="F132" s="236"/>
      <c r="G132" s="236"/>
      <c r="H132" s="236"/>
      <c r="I132" s="236"/>
      <c r="J132" s="236"/>
      <c r="K132" s="236"/>
      <c r="L132" s="236"/>
      <c r="M132" s="236"/>
      <c r="N132" s="236"/>
      <c r="O132" s="236"/>
      <c r="P132" s="236"/>
      <c r="Q132" s="236"/>
      <c r="R132" s="46"/>
      <c r="S132" s="47"/>
      <c r="T132" s="47"/>
      <c r="U132" s="47"/>
      <c r="V132" s="47"/>
      <c r="W132" s="47"/>
      <c r="X132" s="47"/>
      <c r="Y132" s="47"/>
      <c r="Z132" s="47"/>
      <c r="AA132" s="47"/>
      <c r="AB132" s="47"/>
      <c r="AC132" s="47"/>
      <c r="AD132" s="47"/>
      <c r="AE132" s="47"/>
      <c r="AF132" s="47"/>
      <c r="AG132" s="47"/>
      <c r="AH132" s="46"/>
      <c r="AI132" s="47"/>
      <c r="AJ132" s="47"/>
      <c r="AK132" s="47"/>
      <c r="AL132" s="47"/>
      <c r="AM132" s="47"/>
      <c r="AN132" s="47"/>
      <c r="AO132" s="47"/>
      <c r="AP132" s="47"/>
      <c r="AQ132" s="47"/>
      <c r="AR132" s="47"/>
      <c r="AS132" s="47"/>
      <c r="AT132" s="47"/>
      <c r="AU132" s="47"/>
      <c r="AV132" s="47"/>
      <c r="AW132" s="10"/>
      <c r="AX132" s="11"/>
    </row>
    <row r="133" spans="2:50" ht="9" customHeight="1" x14ac:dyDescent="0.25">
      <c r="B133" s="235"/>
      <c r="C133" s="235"/>
      <c r="D133" s="236"/>
      <c r="E133" s="236"/>
      <c r="F133" s="236"/>
      <c r="G133" s="236"/>
      <c r="H133" s="236"/>
      <c r="I133" s="236"/>
      <c r="J133" s="236"/>
      <c r="K133" s="236"/>
      <c r="L133" s="236"/>
      <c r="M133" s="236"/>
      <c r="N133" s="236"/>
      <c r="O133" s="236"/>
      <c r="P133" s="236"/>
      <c r="Q133" s="236"/>
      <c r="R133" s="46"/>
      <c r="S133" s="238" t="s">
        <v>1084</v>
      </c>
      <c r="T133" s="238"/>
      <c r="U133" s="238"/>
      <c r="V133" s="238"/>
      <c r="W133" s="238"/>
      <c r="X133" s="47"/>
      <c r="Y133" s="47"/>
      <c r="Z133" s="47"/>
      <c r="AA133" s="47"/>
      <c r="AB133" s="47"/>
      <c r="AC133" s="47"/>
      <c r="AD133" s="47"/>
      <c r="AE133" s="47"/>
      <c r="AF133" s="47"/>
      <c r="AG133" s="47"/>
      <c r="AH133" s="46"/>
      <c r="AI133" s="47"/>
      <c r="AJ133" s="47"/>
      <c r="AK133" s="47"/>
      <c r="AL133" s="47"/>
      <c r="AM133" s="47"/>
      <c r="AN133" s="47"/>
      <c r="AO133" s="47"/>
      <c r="AP133" s="47"/>
      <c r="AQ133" s="238" t="s">
        <v>1084</v>
      </c>
      <c r="AR133" s="238"/>
      <c r="AS133" s="238"/>
      <c r="AT133" s="238"/>
      <c r="AU133" s="238"/>
      <c r="AV133" s="47"/>
      <c r="AW133" s="10"/>
      <c r="AX133" s="11"/>
    </row>
    <row r="134" spans="2:50" ht="9" customHeight="1" x14ac:dyDescent="0.25">
      <c r="D134" s="1"/>
      <c r="E134" s="1"/>
      <c r="F134" s="1"/>
      <c r="G134" s="1"/>
      <c r="H134" s="1"/>
      <c r="I134" s="1"/>
      <c r="J134" s="1"/>
      <c r="S134" s="238"/>
      <c r="T134" s="238"/>
      <c r="U134" s="238"/>
      <c r="V134" s="238"/>
      <c r="W134" s="238"/>
      <c r="AQ134" s="238"/>
      <c r="AR134" s="238"/>
      <c r="AS134" s="238"/>
      <c r="AT134" s="238"/>
      <c r="AU134" s="238"/>
    </row>
    <row r="135" spans="2:50" ht="9" customHeight="1" x14ac:dyDescent="0.25">
      <c r="D135" s="1"/>
      <c r="E135" s="1"/>
      <c r="F135" s="1"/>
      <c r="G135" s="1"/>
      <c r="H135" s="1"/>
      <c r="I135" s="1"/>
      <c r="J135" s="1"/>
      <c r="Z135" s="2"/>
      <c r="AA135" s="2"/>
    </row>
    <row r="136" spans="2:50" ht="9" customHeight="1" x14ac:dyDescent="0.25">
      <c r="D136" s="245" t="s">
        <v>1085</v>
      </c>
      <c r="E136" s="245"/>
      <c r="F136" s="245"/>
      <c r="G136" s="245"/>
      <c r="H136" s="245"/>
      <c r="I136" s="245"/>
      <c r="J136" s="245"/>
      <c r="K136" s="245"/>
      <c r="L136" s="245"/>
      <c r="M136" s="245"/>
      <c r="N136" s="245"/>
      <c r="O136" s="245"/>
      <c r="P136" s="245"/>
      <c r="S136" s="246">
        <v>108</v>
      </c>
      <c r="T136" s="246"/>
      <c r="U136" s="246"/>
      <c r="V136" s="246"/>
      <c r="W136" s="246"/>
      <c r="Z136" s="2"/>
      <c r="AA136" s="2"/>
      <c r="AB136" s="245" t="s">
        <v>1086</v>
      </c>
      <c r="AC136" s="245"/>
      <c r="AD136" s="245"/>
      <c r="AE136" s="245"/>
      <c r="AF136" s="245"/>
      <c r="AG136" s="245"/>
      <c r="AH136" s="245"/>
      <c r="AI136" s="245"/>
      <c r="AJ136" s="245"/>
      <c r="AK136" s="245"/>
      <c r="AL136" s="245"/>
      <c r="AM136" s="245"/>
      <c r="AN136" s="245"/>
      <c r="AO136" s="245"/>
      <c r="AQ136" s="246">
        <v>2</v>
      </c>
      <c r="AR136" s="246"/>
      <c r="AS136" s="246"/>
      <c r="AT136" s="246"/>
      <c r="AU136" s="246"/>
    </row>
    <row r="137" spans="2:50" ht="9" customHeight="1" x14ac:dyDescent="0.25">
      <c r="D137" s="245"/>
      <c r="E137" s="245"/>
      <c r="F137" s="245"/>
      <c r="G137" s="245"/>
      <c r="H137" s="245"/>
      <c r="I137" s="245"/>
      <c r="J137" s="245"/>
      <c r="K137" s="245"/>
      <c r="L137" s="245"/>
      <c r="M137" s="245"/>
      <c r="N137" s="245"/>
      <c r="O137" s="245"/>
      <c r="P137" s="245"/>
      <c r="S137" s="246"/>
      <c r="T137" s="246"/>
      <c r="U137" s="246"/>
      <c r="V137" s="246"/>
      <c r="W137" s="246"/>
      <c r="Z137" s="2"/>
      <c r="AA137" s="2"/>
      <c r="AB137" s="245"/>
      <c r="AC137" s="245"/>
      <c r="AD137" s="245"/>
      <c r="AE137" s="245"/>
      <c r="AF137" s="245"/>
      <c r="AG137" s="245"/>
      <c r="AH137" s="245"/>
      <c r="AI137" s="245"/>
      <c r="AJ137" s="245"/>
      <c r="AK137" s="245"/>
      <c r="AL137" s="245"/>
      <c r="AM137" s="245"/>
      <c r="AN137" s="245"/>
      <c r="AO137" s="245"/>
      <c r="AQ137" s="246"/>
      <c r="AR137" s="246"/>
      <c r="AS137" s="246"/>
      <c r="AT137" s="246"/>
      <c r="AU137" s="246"/>
    </row>
    <row r="138" spans="2:50" ht="9" customHeight="1" x14ac:dyDescent="0.25">
      <c r="D138" s="48"/>
      <c r="E138" s="48"/>
      <c r="F138" s="48"/>
      <c r="G138" s="48"/>
      <c r="H138" s="48"/>
      <c r="I138" s="48"/>
      <c r="J138" s="48"/>
      <c r="K138" s="6"/>
      <c r="L138" s="6"/>
      <c r="M138" s="6"/>
      <c r="N138" s="6"/>
      <c r="O138" s="6"/>
      <c r="P138" s="6"/>
      <c r="Z138" s="2"/>
      <c r="AA138" s="2"/>
      <c r="AB138" s="48"/>
      <c r="AC138" s="48"/>
      <c r="AD138" s="48"/>
      <c r="AE138" s="48"/>
      <c r="AF138" s="48"/>
      <c r="AG138" s="48"/>
      <c r="AH138" s="49"/>
      <c r="AI138" s="6"/>
      <c r="AJ138" s="6"/>
      <c r="AK138" s="6"/>
      <c r="AL138" s="6"/>
      <c r="AM138" s="6"/>
      <c r="AN138" s="6"/>
      <c r="AO138" s="6"/>
    </row>
    <row r="139" spans="2:50" ht="9" customHeight="1" x14ac:dyDescent="0.25">
      <c r="D139" s="245" t="s">
        <v>1087</v>
      </c>
      <c r="E139" s="245"/>
      <c r="F139" s="245"/>
      <c r="G139" s="245"/>
      <c r="H139" s="245"/>
      <c r="I139" s="245"/>
      <c r="J139" s="245"/>
      <c r="K139" s="245"/>
      <c r="L139" s="245"/>
      <c r="M139" s="245"/>
      <c r="N139" s="245"/>
      <c r="O139" s="245"/>
      <c r="P139" s="245"/>
      <c r="S139" s="246">
        <v>0</v>
      </c>
      <c r="T139" s="246"/>
      <c r="U139" s="246"/>
      <c r="V139" s="246"/>
      <c r="W139" s="246"/>
      <c r="Z139" s="2"/>
      <c r="AA139" s="2"/>
      <c r="AB139" s="245" t="s">
        <v>1088</v>
      </c>
      <c r="AC139" s="245"/>
      <c r="AD139" s="245"/>
      <c r="AE139" s="245"/>
      <c r="AF139" s="245"/>
      <c r="AG139" s="245"/>
      <c r="AH139" s="245"/>
      <c r="AI139" s="245"/>
      <c r="AJ139" s="245"/>
      <c r="AK139" s="245"/>
      <c r="AL139" s="245"/>
      <c r="AM139" s="245"/>
      <c r="AN139" s="245"/>
      <c r="AO139" s="245"/>
      <c r="AQ139" s="246">
        <v>0</v>
      </c>
      <c r="AR139" s="246"/>
      <c r="AS139" s="246"/>
      <c r="AT139" s="246"/>
      <c r="AU139" s="246"/>
    </row>
    <row r="140" spans="2:50" ht="9" customHeight="1" x14ac:dyDescent="0.25">
      <c r="D140" s="245"/>
      <c r="E140" s="245"/>
      <c r="F140" s="245"/>
      <c r="G140" s="245"/>
      <c r="H140" s="245"/>
      <c r="I140" s="245"/>
      <c r="J140" s="245"/>
      <c r="K140" s="245"/>
      <c r="L140" s="245"/>
      <c r="M140" s="245"/>
      <c r="N140" s="245"/>
      <c r="O140" s="245"/>
      <c r="P140" s="245"/>
      <c r="S140" s="246"/>
      <c r="T140" s="246"/>
      <c r="U140" s="246"/>
      <c r="V140" s="246"/>
      <c r="W140" s="246"/>
      <c r="Z140" s="2"/>
      <c r="AA140" s="2"/>
      <c r="AB140" s="245"/>
      <c r="AC140" s="245"/>
      <c r="AD140" s="245"/>
      <c r="AE140" s="245"/>
      <c r="AF140" s="245"/>
      <c r="AG140" s="245"/>
      <c r="AH140" s="245"/>
      <c r="AI140" s="245"/>
      <c r="AJ140" s="245"/>
      <c r="AK140" s="245"/>
      <c r="AL140" s="245"/>
      <c r="AM140" s="245"/>
      <c r="AN140" s="245"/>
      <c r="AO140" s="245"/>
      <c r="AQ140" s="246"/>
      <c r="AR140" s="246"/>
      <c r="AS140" s="246"/>
      <c r="AT140" s="246"/>
      <c r="AU140" s="246"/>
    </row>
    <row r="141" spans="2:50" ht="9" customHeight="1" x14ac:dyDescent="0.25">
      <c r="D141" s="48"/>
      <c r="E141" s="48"/>
      <c r="F141" s="48"/>
      <c r="G141" s="48"/>
      <c r="H141" s="48"/>
      <c r="I141" s="48"/>
      <c r="J141" s="48"/>
      <c r="K141" s="6"/>
      <c r="L141" s="6"/>
      <c r="M141" s="6"/>
      <c r="N141" s="6"/>
      <c r="O141" s="6"/>
      <c r="P141" s="6"/>
      <c r="Z141" s="2"/>
      <c r="AA141" s="2"/>
      <c r="AB141" s="48"/>
      <c r="AC141" s="48"/>
      <c r="AD141" s="48"/>
      <c r="AE141" s="48"/>
      <c r="AF141" s="48"/>
      <c r="AG141" s="48"/>
      <c r="AH141" s="49"/>
      <c r="AI141" s="6"/>
      <c r="AJ141" s="6"/>
      <c r="AK141" s="6"/>
      <c r="AL141" s="6"/>
      <c r="AM141" s="6"/>
      <c r="AN141" s="6"/>
      <c r="AO141" s="6"/>
    </row>
    <row r="142" spans="2:50" ht="9" customHeight="1" x14ac:dyDescent="0.25">
      <c r="D142" s="245" t="s">
        <v>1089</v>
      </c>
      <c r="E142" s="245"/>
      <c r="F142" s="245"/>
      <c r="G142" s="245"/>
      <c r="H142" s="245"/>
      <c r="I142" s="245"/>
      <c r="J142" s="245"/>
      <c r="K142" s="245"/>
      <c r="L142" s="245"/>
      <c r="M142" s="245"/>
      <c r="N142" s="245"/>
      <c r="O142" s="245"/>
      <c r="P142" s="245"/>
      <c r="S142" s="246">
        <v>0</v>
      </c>
      <c r="T142" s="246"/>
      <c r="U142" s="246"/>
      <c r="V142" s="246"/>
      <c r="W142" s="246"/>
      <c r="Z142" s="2"/>
      <c r="AA142" s="2"/>
      <c r="AB142" s="245" t="s">
        <v>1090</v>
      </c>
      <c r="AC142" s="245"/>
      <c r="AD142" s="245"/>
      <c r="AE142" s="245"/>
      <c r="AF142" s="245"/>
      <c r="AG142" s="245"/>
      <c r="AH142" s="245"/>
      <c r="AI142" s="245"/>
      <c r="AJ142" s="245"/>
      <c r="AK142" s="245"/>
      <c r="AL142" s="245"/>
      <c r="AM142" s="245"/>
      <c r="AN142" s="245"/>
      <c r="AO142" s="245"/>
      <c r="AQ142" s="246">
        <v>0</v>
      </c>
      <c r="AR142" s="246"/>
      <c r="AS142" s="246"/>
      <c r="AT142" s="246"/>
      <c r="AU142" s="246"/>
    </row>
    <row r="143" spans="2:50" ht="9" customHeight="1" x14ac:dyDescent="0.25">
      <c r="D143" s="245"/>
      <c r="E143" s="245"/>
      <c r="F143" s="245"/>
      <c r="G143" s="245"/>
      <c r="H143" s="245"/>
      <c r="I143" s="245"/>
      <c r="J143" s="245"/>
      <c r="K143" s="245"/>
      <c r="L143" s="245"/>
      <c r="M143" s="245"/>
      <c r="N143" s="245"/>
      <c r="O143" s="245"/>
      <c r="P143" s="245"/>
      <c r="S143" s="246"/>
      <c r="T143" s="246"/>
      <c r="U143" s="246"/>
      <c r="V143" s="246"/>
      <c r="W143" s="246"/>
      <c r="Z143" s="2"/>
      <c r="AA143" s="2"/>
      <c r="AB143" s="245"/>
      <c r="AC143" s="245"/>
      <c r="AD143" s="245"/>
      <c r="AE143" s="245"/>
      <c r="AF143" s="245"/>
      <c r="AG143" s="245"/>
      <c r="AH143" s="245"/>
      <c r="AI143" s="245"/>
      <c r="AJ143" s="245"/>
      <c r="AK143" s="245"/>
      <c r="AL143" s="245"/>
      <c r="AM143" s="245"/>
      <c r="AN143" s="245"/>
      <c r="AO143" s="245"/>
      <c r="AQ143" s="246"/>
      <c r="AR143" s="246"/>
      <c r="AS143" s="246"/>
      <c r="AT143" s="246"/>
      <c r="AU143" s="246"/>
    </row>
    <row r="144" spans="2:50" ht="8.25" customHeight="1" x14ac:dyDescent="0.25"/>
    <row r="146" spans="2:50" ht="9" customHeight="1" x14ac:dyDescent="0.25">
      <c r="B146" s="235" t="s">
        <v>1049</v>
      </c>
      <c r="C146" s="235"/>
      <c r="D146" s="236" t="s">
        <v>1091</v>
      </c>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c r="AA146" s="236"/>
      <c r="AB146" s="236"/>
      <c r="AC146" s="236"/>
      <c r="AD146" s="236"/>
      <c r="AE146" s="236"/>
      <c r="AF146" s="236"/>
      <c r="AG146" s="236"/>
      <c r="AH146" s="236"/>
      <c r="AI146" s="236"/>
      <c r="AJ146" s="236"/>
      <c r="AK146" s="236"/>
      <c r="AL146" s="236"/>
      <c r="AM146" s="236"/>
      <c r="AN146" s="236"/>
      <c r="AO146" s="236"/>
      <c r="AP146" s="236"/>
      <c r="AQ146" s="236"/>
      <c r="AR146" s="236"/>
      <c r="AS146" s="236"/>
      <c r="AT146" s="236"/>
      <c r="AU146" s="236"/>
      <c r="AV146" s="236"/>
      <c r="AW146" s="10"/>
      <c r="AX146" s="11"/>
    </row>
    <row r="147" spans="2:50" ht="9" customHeight="1" x14ac:dyDescent="0.25">
      <c r="B147" s="235"/>
      <c r="C147" s="235"/>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c r="AA147" s="236"/>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c r="AV147" s="236"/>
      <c r="AW147" s="10"/>
      <c r="AX147" s="11"/>
    </row>
    <row r="148" spans="2:50" ht="9" customHeight="1" x14ac:dyDescent="0.25">
      <c r="C148" s="247" t="s">
        <v>1092</v>
      </c>
      <c r="D148" s="247"/>
      <c r="E148" s="247"/>
      <c r="F148" s="247"/>
      <c r="G148" s="247"/>
      <c r="H148" s="247"/>
      <c r="I148" s="247"/>
      <c r="J148" s="247"/>
      <c r="K148" s="247"/>
      <c r="L148" s="247"/>
      <c r="M148" s="247"/>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row>
    <row r="149" spans="2:50" ht="9" customHeight="1" x14ac:dyDescent="0.25">
      <c r="C149" s="247"/>
      <c r="D149" s="247"/>
      <c r="E149" s="247"/>
      <c r="F149" s="247"/>
      <c r="G149" s="247"/>
      <c r="H149" s="247"/>
      <c r="I149" s="247"/>
      <c r="J149" s="247"/>
      <c r="K149" s="247"/>
      <c r="L149" s="247"/>
      <c r="M149" s="247"/>
      <c r="N149" s="247"/>
      <c r="O149" s="247"/>
      <c r="P149" s="247"/>
      <c r="Q149" s="247"/>
      <c r="R149" s="247"/>
      <c r="S149" s="247"/>
      <c r="T149" s="247"/>
      <c r="U149" s="247"/>
      <c r="V149" s="247"/>
      <c r="W149" s="247"/>
      <c r="X149" s="247"/>
      <c r="Y149" s="247"/>
      <c r="Z149" s="247"/>
      <c r="AA149" s="247"/>
      <c r="AB149" s="247"/>
      <c r="AC149" s="247"/>
      <c r="AD149" s="247"/>
      <c r="AE149" s="247"/>
      <c r="AF149" s="247"/>
      <c r="AG149" s="247"/>
      <c r="AH149" s="247"/>
      <c r="AI149" s="247"/>
      <c r="AJ149" s="247"/>
      <c r="AK149" s="247"/>
      <c r="AL149" s="247"/>
      <c r="AM149" s="247"/>
      <c r="AN149" s="247"/>
      <c r="AO149" s="247"/>
      <c r="AP149" s="247"/>
      <c r="AQ149" s="247"/>
      <c r="AR149" s="247"/>
      <c r="AS149" s="247"/>
      <c r="AT149" s="247"/>
      <c r="AU149" s="247"/>
    </row>
    <row r="150" spans="2:50" ht="9" customHeight="1" x14ac:dyDescent="0.25">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row>
    <row r="151" spans="2:50" ht="9" customHeight="1" x14ac:dyDescent="0.25">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row>
    <row r="152" spans="2:50" ht="9" customHeight="1" x14ac:dyDescent="0.25">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row>
    <row r="153" spans="2:50" ht="9" customHeight="1" x14ac:dyDescent="0.25">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row>
    <row r="154" spans="2:50" ht="9" customHeight="1" x14ac:dyDescent="0.25">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row>
    <row r="155" spans="2:50" ht="9" customHeight="1" x14ac:dyDescent="0.25">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row>
    <row r="156" spans="2:50" ht="9" customHeight="1" x14ac:dyDescent="0.25">
      <c r="C156" s="247"/>
      <c r="D156" s="247"/>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row>
    <row r="157" spans="2:50" ht="9" customHeight="1" x14ac:dyDescent="0.25">
      <c r="C157" s="247"/>
      <c r="D157" s="247"/>
      <c r="E157" s="247"/>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row>
    <row r="158" spans="2:50" ht="9" customHeight="1" x14ac:dyDescent="0.25">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row>
    <row r="159" spans="2:50" ht="9" customHeight="1" x14ac:dyDescent="0.25">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c r="Y159" s="247"/>
      <c r="Z159" s="247"/>
      <c r="AA159" s="247"/>
      <c r="AB159" s="247"/>
      <c r="AC159" s="247"/>
      <c r="AD159" s="247"/>
      <c r="AE159" s="247"/>
      <c r="AF159" s="247"/>
      <c r="AG159" s="247"/>
      <c r="AH159" s="247"/>
      <c r="AI159" s="247"/>
      <c r="AJ159" s="247"/>
      <c r="AK159" s="247"/>
      <c r="AL159" s="247"/>
      <c r="AM159" s="247"/>
      <c r="AN159" s="247"/>
      <c r="AO159" s="247"/>
      <c r="AP159" s="247"/>
      <c r="AQ159" s="247"/>
      <c r="AR159" s="247"/>
      <c r="AS159" s="247"/>
      <c r="AT159" s="247"/>
      <c r="AU159" s="247"/>
    </row>
    <row r="160" spans="2:50" ht="9" customHeight="1" x14ac:dyDescent="0.25">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row>
    <row r="161" spans="1:47" ht="9" customHeight="1" x14ac:dyDescent="0.25">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7"/>
      <c r="AN161" s="247"/>
      <c r="AO161" s="247"/>
      <c r="AP161" s="247"/>
      <c r="AQ161" s="247"/>
      <c r="AR161" s="247"/>
      <c r="AS161" s="247"/>
      <c r="AT161" s="247"/>
      <c r="AU161" s="247"/>
    </row>
    <row r="162" spans="1:47" ht="9" customHeight="1" x14ac:dyDescent="0.25">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row>
    <row r="163" spans="1:47" ht="9" customHeight="1" x14ac:dyDescent="0.25">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c r="AA163" s="247"/>
      <c r="AB163" s="247"/>
      <c r="AC163" s="247"/>
      <c r="AD163" s="247"/>
      <c r="AE163" s="247"/>
      <c r="AF163" s="247"/>
      <c r="AG163" s="247"/>
      <c r="AH163" s="247"/>
      <c r="AI163" s="247"/>
      <c r="AJ163" s="247"/>
      <c r="AK163" s="247"/>
      <c r="AL163" s="247"/>
      <c r="AM163" s="247"/>
      <c r="AN163" s="247"/>
      <c r="AO163" s="247"/>
      <c r="AP163" s="247"/>
      <c r="AQ163" s="247"/>
      <c r="AR163" s="247"/>
      <c r="AS163" s="247"/>
      <c r="AT163" s="247"/>
      <c r="AU163" s="247"/>
    </row>
    <row r="164" spans="1:47" ht="9" customHeight="1" x14ac:dyDescent="0.25">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c r="Y164" s="247"/>
      <c r="Z164" s="247"/>
      <c r="AA164" s="247"/>
      <c r="AB164" s="247"/>
      <c r="AC164" s="247"/>
      <c r="AD164" s="247"/>
      <c r="AE164" s="247"/>
      <c r="AF164" s="247"/>
      <c r="AG164" s="247"/>
      <c r="AH164" s="247"/>
      <c r="AI164" s="247"/>
      <c r="AJ164" s="247"/>
      <c r="AK164" s="247"/>
      <c r="AL164" s="247"/>
      <c r="AM164" s="247"/>
      <c r="AN164" s="247"/>
      <c r="AO164" s="247"/>
      <c r="AP164" s="247"/>
      <c r="AQ164" s="247"/>
      <c r="AR164" s="247"/>
      <c r="AS164" s="247"/>
      <c r="AT164" s="247"/>
      <c r="AU164" s="247"/>
    </row>
    <row r="165" spans="1:47" ht="9" customHeight="1" x14ac:dyDescent="0.25">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row>
    <row r="166" spans="1:47" ht="9" customHeight="1" x14ac:dyDescent="0.25">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247"/>
      <c r="AD166" s="247"/>
      <c r="AE166" s="247"/>
      <c r="AF166" s="247"/>
      <c r="AG166" s="247"/>
      <c r="AH166" s="247"/>
      <c r="AI166" s="247"/>
      <c r="AJ166" s="247"/>
      <c r="AK166" s="247"/>
      <c r="AL166" s="247"/>
      <c r="AM166" s="247"/>
      <c r="AN166" s="247"/>
      <c r="AO166" s="247"/>
      <c r="AP166" s="247"/>
      <c r="AQ166" s="247"/>
      <c r="AR166" s="247"/>
      <c r="AS166" s="247"/>
      <c r="AT166" s="247"/>
      <c r="AU166" s="247"/>
    </row>
    <row r="167" spans="1:47" ht="9" customHeight="1" x14ac:dyDescent="0.25">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c r="AT167" s="247"/>
      <c r="AU167" s="247"/>
    </row>
    <row r="168" spans="1:47" ht="9" customHeight="1" x14ac:dyDescent="0.25">
      <c r="D168" s="50"/>
      <c r="E168" s="50"/>
      <c r="F168" s="50"/>
      <c r="G168" s="50"/>
      <c r="H168" s="50"/>
      <c r="I168" s="50"/>
      <c r="J168" s="50"/>
      <c r="K168" s="50"/>
      <c r="L168" s="50"/>
      <c r="M168" s="50"/>
      <c r="N168" s="50"/>
      <c r="O168" s="50"/>
      <c r="P168" s="50"/>
      <c r="Q168" s="50"/>
      <c r="R168" s="51"/>
      <c r="S168" s="50"/>
      <c r="T168" s="50"/>
      <c r="U168" s="50"/>
      <c r="V168" s="50"/>
      <c r="W168" s="50"/>
      <c r="X168" s="50"/>
      <c r="Y168" s="50"/>
      <c r="Z168" s="50"/>
      <c r="AA168" s="50"/>
      <c r="AB168" s="50"/>
      <c r="AC168" s="50"/>
      <c r="AD168" s="50"/>
      <c r="AE168" s="50"/>
      <c r="AF168" s="50"/>
      <c r="AG168" s="50"/>
      <c r="AH168" s="51"/>
      <c r="AI168" s="50"/>
      <c r="AJ168" s="50"/>
      <c r="AK168" s="50"/>
      <c r="AL168" s="50"/>
      <c r="AM168" s="50"/>
      <c r="AN168" s="50"/>
      <c r="AO168" s="50"/>
      <c r="AP168" s="50"/>
      <c r="AQ168" s="50"/>
      <c r="AR168" s="50"/>
      <c r="AS168" s="50"/>
      <c r="AT168" s="50"/>
      <c r="AU168" s="50"/>
    </row>
    <row r="169" spans="1:47" ht="9" customHeight="1" x14ac:dyDescent="0.25">
      <c r="A169" s="241" t="str">
        <f>$L$94</f>
        <v>Le développement des actions collectives de prévention de la perte d'autonomie de l'ASEPT Bretagne dans le Morbihan</v>
      </c>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row>
    <row r="170" spans="1:47" ht="9" customHeight="1" x14ac:dyDescent="0.25">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row>
    <row r="171" spans="1:47" ht="9" customHeight="1" x14ac:dyDescent="0.25">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row>
    <row r="172" spans="1:47" ht="9" customHeight="1" x14ac:dyDescent="0.25">
      <c r="A172" s="52"/>
      <c r="B172" s="52"/>
      <c r="C172" s="52"/>
      <c r="D172" s="52"/>
      <c r="E172" s="52"/>
      <c r="F172" s="52"/>
      <c r="G172" s="52"/>
      <c r="H172" s="52"/>
      <c r="I172" s="52"/>
      <c r="J172" s="52"/>
      <c r="K172" s="52"/>
      <c r="L172" s="52"/>
      <c r="M172" s="52"/>
      <c r="N172" s="52"/>
      <c r="O172" s="52"/>
      <c r="P172" s="52"/>
      <c r="Q172" s="52"/>
      <c r="R172" s="53"/>
      <c r="S172" s="52"/>
      <c r="T172" s="52"/>
      <c r="U172" s="52"/>
      <c r="V172" s="52"/>
      <c r="W172" s="52"/>
      <c r="X172" s="52"/>
      <c r="Y172" s="52"/>
      <c r="Z172" s="52"/>
      <c r="AA172" s="52"/>
      <c r="AB172" s="52"/>
      <c r="AC172" s="52"/>
      <c r="AD172" s="52"/>
      <c r="AE172" s="52"/>
      <c r="AF172" s="52"/>
      <c r="AG172" s="52"/>
      <c r="AH172" s="53"/>
      <c r="AI172" s="52"/>
      <c r="AJ172" s="52"/>
      <c r="AK172" s="52"/>
      <c r="AL172" s="52"/>
      <c r="AM172" s="52"/>
      <c r="AN172" s="52"/>
      <c r="AO172" s="52"/>
      <c r="AP172" s="52"/>
      <c r="AQ172" s="52"/>
      <c r="AR172" s="52"/>
      <c r="AS172" s="52"/>
      <c r="AT172" s="52"/>
      <c r="AU172" s="52"/>
    </row>
    <row r="173" spans="1:47" ht="9" customHeight="1" x14ac:dyDescent="0.25">
      <c r="D173" s="50"/>
      <c r="E173" s="50"/>
      <c r="F173" s="50"/>
      <c r="G173" s="50"/>
      <c r="H173" s="50"/>
      <c r="I173" s="50"/>
      <c r="J173" s="50"/>
      <c r="K173" s="50"/>
      <c r="L173" s="50"/>
      <c r="M173" s="50"/>
      <c r="N173" s="50"/>
      <c r="O173" s="50"/>
      <c r="P173" s="50"/>
      <c r="Q173" s="50"/>
      <c r="R173" s="51"/>
      <c r="S173" s="50"/>
      <c r="T173" s="50"/>
      <c r="U173" s="50"/>
      <c r="V173" s="50"/>
      <c r="W173" s="50"/>
      <c r="X173" s="50"/>
      <c r="Y173" s="50"/>
      <c r="Z173" s="50"/>
      <c r="AA173" s="50"/>
      <c r="AB173" s="50"/>
      <c r="AC173" s="50"/>
      <c r="AD173" s="50"/>
      <c r="AE173" s="50"/>
      <c r="AF173" s="50"/>
      <c r="AG173" s="50"/>
      <c r="AH173" s="51"/>
      <c r="AI173" s="50"/>
      <c r="AJ173" s="50"/>
      <c r="AK173" s="50"/>
      <c r="AL173" s="50"/>
      <c r="AM173" s="50"/>
      <c r="AN173" s="50"/>
      <c r="AO173" s="50"/>
      <c r="AP173" s="50"/>
      <c r="AQ173" s="50"/>
      <c r="AR173" s="50"/>
      <c r="AS173" s="50"/>
      <c r="AT173" s="50"/>
      <c r="AU173" s="50"/>
    </row>
    <row r="174" spans="1:47" ht="9" customHeight="1" x14ac:dyDescent="0.25">
      <c r="D174" s="234" t="s">
        <v>1058</v>
      </c>
      <c r="E174" s="234"/>
      <c r="F174" s="234"/>
      <c r="G174" s="234"/>
      <c r="H174" s="234"/>
      <c r="I174" s="234"/>
      <c r="J174" s="234"/>
      <c r="K174" s="234"/>
      <c r="L174" s="234"/>
      <c r="M174" s="234"/>
      <c r="N174" s="234"/>
      <c r="O174" s="234"/>
      <c r="P174" s="234"/>
      <c r="Q174" s="234"/>
      <c r="R174" s="234"/>
      <c r="S174" s="234"/>
      <c r="T174" s="234"/>
      <c r="U174" s="234"/>
      <c r="V174" s="234"/>
      <c r="W174" s="234"/>
      <c r="X174" s="234"/>
      <c r="Y174" s="234"/>
      <c r="Z174" s="234"/>
      <c r="AA174" s="234"/>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row>
    <row r="175" spans="1:47" ht="9" customHeight="1" x14ac:dyDescent="0.25">
      <c r="D175" s="234"/>
      <c r="E175" s="234"/>
      <c r="F175" s="234"/>
      <c r="G175" s="234"/>
      <c r="H175" s="234"/>
      <c r="I175" s="234"/>
      <c r="J175" s="234"/>
      <c r="K175" s="234"/>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row>
    <row r="177" spans="2:50" ht="9" customHeight="1" x14ac:dyDescent="0.25">
      <c r="D177" s="50"/>
      <c r="E177" s="50"/>
      <c r="F177" s="50"/>
      <c r="G177" s="50"/>
      <c r="H177" s="50"/>
      <c r="I177" s="50"/>
      <c r="J177" s="50"/>
      <c r="K177" s="50"/>
      <c r="L177" s="50"/>
      <c r="M177" s="50"/>
      <c r="N177" s="50"/>
      <c r="O177" s="50"/>
      <c r="P177" s="50"/>
      <c r="Q177" s="50"/>
      <c r="R177" s="51"/>
      <c r="S177" s="50"/>
      <c r="T177" s="50"/>
      <c r="U177" s="50"/>
      <c r="V177" s="50"/>
      <c r="W177" s="50"/>
      <c r="X177" s="50"/>
      <c r="Y177" s="50"/>
      <c r="Z177" s="50"/>
      <c r="AA177" s="50"/>
      <c r="AB177" s="50"/>
      <c r="AC177" s="50"/>
      <c r="AD177" s="50"/>
      <c r="AE177" s="50"/>
      <c r="AF177" s="50"/>
      <c r="AG177" s="50"/>
      <c r="AH177" s="51"/>
      <c r="AI177" s="50"/>
      <c r="AJ177" s="50"/>
      <c r="AK177" s="50"/>
      <c r="AL177" s="50"/>
      <c r="AM177" s="50"/>
      <c r="AN177" s="50"/>
      <c r="AO177" s="50"/>
      <c r="AP177" s="50"/>
      <c r="AQ177" s="50"/>
      <c r="AR177" s="50"/>
      <c r="AS177" s="50"/>
      <c r="AT177" s="50"/>
      <c r="AU177" s="50"/>
    </row>
    <row r="178" spans="2:50" ht="9" customHeight="1" x14ac:dyDescent="0.25">
      <c r="B178" s="235" t="s">
        <v>1049</v>
      </c>
      <c r="C178" s="235"/>
      <c r="D178" s="236" t="s">
        <v>1091</v>
      </c>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c r="AA178" s="236"/>
      <c r="AB178" s="236"/>
      <c r="AC178" s="236"/>
      <c r="AD178" s="236"/>
      <c r="AE178" s="236"/>
      <c r="AF178" s="236"/>
      <c r="AG178" s="236"/>
      <c r="AH178" s="236"/>
      <c r="AI178" s="236"/>
      <c r="AJ178" s="236"/>
      <c r="AK178" s="236"/>
      <c r="AL178" s="236"/>
      <c r="AM178" s="236"/>
      <c r="AN178" s="236"/>
      <c r="AO178" s="236"/>
      <c r="AP178" s="236"/>
      <c r="AQ178" s="236"/>
      <c r="AR178" s="236"/>
      <c r="AS178" s="236"/>
      <c r="AT178" s="236"/>
      <c r="AU178" s="236"/>
      <c r="AV178" s="236"/>
      <c r="AW178" s="10"/>
      <c r="AX178" s="11"/>
    </row>
    <row r="179" spans="2:50" ht="9" customHeight="1" x14ac:dyDescent="0.25">
      <c r="B179" s="235"/>
      <c r="C179" s="235"/>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c r="AA179" s="236"/>
      <c r="AB179" s="236"/>
      <c r="AC179" s="236"/>
      <c r="AD179" s="236"/>
      <c r="AE179" s="236"/>
      <c r="AF179" s="236"/>
      <c r="AG179" s="236"/>
      <c r="AH179" s="236"/>
      <c r="AI179" s="236"/>
      <c r="AJ179" s="236"/>
      <c r="AK179" s="236"/>
      <c r="AL179" s="236"/>
      <c r="AM179" s="236"/>
      <c r="AN179" s="236"/>
      <c r="AO179" s="236"/>
      <c r="AP179" s="236"/>
      <c r="AQ179" s="236"/>
      <c r="AR179" s="236"/>
      <c r="AS179" s="236"/>
      <c r="AT179" s="236"/>
      <c r="AU179" s="236"/>
      <c r="AV179" s="236"/>
      <c r="AW179" s="10"/>
      <c r="AX179" s="11"/>
    </row>
    <row r="180" spans="2:50" ht="9" customHeight="1" x14ac:dyDescent="0.25">
      <c r="C180" s="247" t="s">
        <v>1045</v>
      </c>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247"/>
      <c r="AD180" s="247"/>
      <c r="AE180" s="247"/>
      <c r="AF180" s="247"/>
      <c r="AG180" s="247"/>
      <c r="AH180" s="247"/>
      <c r="AI180" s="247"/>
      <c r="AJ180" s="247"/>
      <c r="AK180" s="247"/>
      <c r="AL180" s="247"/>
      <c r="AM180" s="247"/>
      <c r="AN180" s="247"/>
      <c r="AO180" s="247"/>
      <c r="AP180" s="247"/>
      <c r="AQ180" s="247"/>
      <c r="AR180" s="247"/>
      <c r="AS180" s="247"/>
      <c r="AT180" s="247"/>
      <c r="AU180" s="247"/>
    </row>
    <row r="181" spans="2:50" ht="9" customHeight="1" x14ac:dyDescent="0.25">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247"/>
      <c r="AD181" s="247"/>
      <c r="AE181" s="247"/>
      <c r="AF181" s="247"/>
      <c r="AG181" s="247"/>
      <c r="AH181" s="247"/>
      <c r="AI181" s="247"/>
      <c r="AJ181" s="247"/>
      <c r="AK181" s="247"/>
      <c r="AL181" s="247"/>
      <c r="AM181" s="247"/>
      <c r="AN181" s="247"/>
      <c r="AO181" s="247"/>
      <c r="AP181" s="247"/>
      <c r="AQ181" s="247"/>
      <c r="AR181" s="247"/>
      <c r="AS181" s="247"/>
      <c r="AT181" s="247"/>
      <c r="AU181" s="247"/>
    </row>
    <row r="182" spans="2:50" ht="9" customHeight="1" x14ac:dyDescent="0.25">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c r="AT182" s="247"/>
      <c r="AU182" s="247"/>
    </row>
    <row r="183" spans="2:50" ht="9" customHeight="1" x14ac:dyDescent="0.25">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c r="Y183" s="247"/>
      <c r="Z183" s="247"/>
      <c r="AA183" s="247"/>
      <c r="AB183" s="247"/>
      <c r="AC183" s="247"/>
      <c r="AD183" s="247"/>
      <c r="AE183" s="247"/>
      <c r="AF183" s="247"/>
      <c r="AG183" s="247"/>
      <c r="AH183" s="247"/>
      <c r="AI183" s="247"/>
      <c r="AJ183" s="247"/>
      <c r="AK183" s="247"/>
      <c r="AL183" s="247"/>
      <c r="AM183" s="247"/>
      <c r="AN183" s="247"/>
      <c r="AO183" s="247"/>
      <c r="AP183" s="247"/>
      <c r="AQ183" s="247"/>
      <c r="AR183" s="247"/>
      <c r="AS183" s="247"/>
      <c r="AT183" s="247"/>
      <c r="AU183" s="247"/>
    </row>
    <row r="184" spans="2:50" ht="9" customHeight="1" x14ac:dyDescent="0.25">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c r="Y184" s="247"/>
      <c r="Z184" s="247"/>
      <c r="AA184" s="247"/>
      <c r="AB184" s="247"/>
      <c r="AC184" s="247"/>
      <c r="AD184" s="247"/>
      <c r="AE184" s="247"/>
      <c r="AF184" s="247"/>
      <c r="AG184" s="247"/>
      <c r="AH184" s="247"/>
      <c r="AI184" s="247"/>
      <c r="AJ184" s="247"/>
      <c r="AK184" s="247"/>
      <c r="AL184" s="247"/>
      <c r="AM184" s="247"/>
      <c r="AN184" s="247"/>
      <c r="AO184" s="247"/>
      <c r="AP184" s="247"/>
      <c r="AQ184" s="247"/>
      <c r="AR184" s="247"/>
      <c r="AS184" s="247"/>
      <c r="AT184" s="247"/>
      <c r="AU184" s="247"/>
    </row>
    <row r="185" spans="2:50" ht="9" customHeight="1" x14ac:dyDescent="0.25">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c r="AA185" s="247"/>
      <c r="AB185" s="247"/>
      <c r="AC185" s="247"/>
      <c r="AD185" s="247"/>
      <c r="AE185" s="247"/>
      <c r="AF185" s="247"/>
      <c r="AG185" s="247"/>
      <c r="AH185" s="247"/>
      <c r="AI185" s="247"/>
      <c r="AJ185" s="247"/>
      <c r="AK185" s="247"/>
      <c r="AL185" s="247"/>
      <c r="AM185" s="247"/>
      <c r="AN185" s="247"/>
      <c r="AO185" s="247"/>
      <c r="AP185" s="247"/>
      <c r="AQ185" s="247"/>
      <c r="AR185" s="247"/>
      <c r="AS185" s="247"/>
      <c r="AT185" s="247"/>
      <c r="AU185" s="247"/>
    </row>
    <row r="186" spans="2:50" ht="9" customHeight="1" x14ac:dyDescent="0.25">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c r="AA186" s="247"/>
      <c r="AB186" s="247"/>
      <c r="AC186" s="247"/>
      <c r="AD186" s="247"/>
      <c r="AE186" s="247"/>
      <c r="AF186" s="247"/>
      <c r="AG186" s="247"/>
      <c r="AH186" s="247"/>
      <c r="AI186" s="247"/>
      <c r="AJ186" s="247"/>
      <c r="AK186" s="247"/>
      <c r="AL186" s="247"/>
      <c r="AM186" s="247"/>
      <c r="AN186" s="247"/>
      <c r="AO186" s="247"/>
      <c r="AP186" s="247"/>
      <c r="AQ186" s="247"/>
      <c r="AR186" s="247"/>
      <c r="AS186" s="247"/>
      <c r="AT186" s="247"/>
      <c r="AU186" s="247"/>
    </row>
    <row r="187" spans="2:50" ht="9" customHeight="1" x14ac:dyDescent="0.25">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row>
    <row r="188" spans="2:50" ht="9" customHeight="1" x14ac:dyDescent="0.25">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c r="Y188" s="247"/>
      <c r="Z188" s="247"/>
      <c r="AA188" s="247"/>
      <c r="AB188" s="247"/>
      <c r="AC188" s="247"/>
      <c r="AD188" s="247"/>
      <c r="AE188" s="247"/>
      <c r="AF188" s="247"/>
      <c r="AG188" s="247"/>
      <c r="AH188" s="247"/>
      <c r="AI188" s="247"/>
      <c r="AJ188" s="247"/>
      <c r="AK188" s="247"/>
      <c r="AL188" s="247"/>
      <c r="AM188" s="247"/>
      <c r="AN188" s="247"/>
      <c r="AO188" s="247"/>
      <c r="AP188" s="247"/>
      <c r="AQ188" s="247"/>
      <c r="AR188" s="247"/>
      <c r="AS188" s="247"/>
      <c r="AT188" s="247"/>
      <c r="AU188" s="247"/>
    </row>
    <row r="189" spans="2:50" ht="9" customHeight="1" x14ac:dyDescent="0.25">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c r="Y189" s="247"/>
      <c r="Z189" s="247"/>
      <c r="AA189" s="247"/>
      <c r="AB189" s="247"/>
      <c r="AC189" s="247"/>
      <c r="AD189" s="247"/>
      <c r="AE189" s="247"/>
      <c r="AF189" s="247"/>
      <c r="AG189" s="247"/>
      <c r="AH189" s="247"/>
      <c r="AI189" s="247"/>
      <c r="AJ189" s="247"/>
      <c r="AK189" s="247"/>
      <c r="AL189" s="247"/>
      <c r="AM189" s="247"/>
      <c r="AN189" s="247"/>
      <c r="AO189" s="247"/>
      <c r="AP189" s="247"/>
      <c r="AQ189" s="247"/>
      <c r="AR189" s="247"/>
      <c r="AS189" s="247"/>
      <c r="AT189" s="247"/>
      <c r="AU189" s="247"/>
    </row>
    <row r="190" spans="2:50" ht="9" customHeight="1" x14ac:dyDescent="0.25">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c r="Y190" s="247"/>
      <c r="Z190" s="247"/>
      <c r="AA190" s="247"/>
      <c r="AB190" s="247"/>
      <c r="AC190" s="247"/>
      <c r="AD190" s="247"/>
      <c r="AE190" s="247"/>
      <c r="AF190" s="247"/>
      <c r="AG190" s="247"/>
      <c r="AH190" s="247"/>
      <c r="AI190" s="247"/>
      <c r="AJ190" s="247"/>
      <c r="AK190" s="247"/>
      <c r="AL190" s="247"/>
      <c r="AM190" s="247"/>
      <c r="AN190" s="247"/>
      <c r="AO190" s="247"/>
      <c r="AP190" s="247"/>
      <c r="AQ190" s="247"/>
      <c r="AR190" s="247"/>
      <c r="AS190" s="247"/>
      <c r="AT190" s="247"/>
      <c r="AU190" s="247"/>
    </row>
    <row r="191" spans="2:50" ht="9" customHeight="1" x14ac:dyDescent="0.25">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c r="Y191" s="247"/>
      <c r="Z191" s="247"/>
      <c r="AA191" s="247"/>
      <c r="AB191" s="247"/>
      <c r="AC191" s="247"/>
      <c r="AD191" s="247"/>
      <c r="AE191" s="247"/>
      <c r="AF191" s="247"/>
      <c r="AG191" s="247"/>
      <c r="AH191" s="247"/>
      <c r="AI191" s="247"/>
      <c r="AJ191" s="247"/>
      <c r="AK191" s="247"/>
      <c r="AL191" s="247"/>
      <c r="AM191" s="247"/>
      <c r="AN191" s="247"/>
      <c r="AO191" s="247"/>
      <c r="AP191" s="247"/>
      <c r="AQ191" s="247"/>
      <c r="AR191" s="247"/>
      <c r="AS191" s="247"/>
      <c r="AT191" s="247"/>
      <c r="AU191" s="247"/>
    </row>
    <row r="192" spans="2:50" ht="9" customHeight="1" x14ac:dyDescent="0.25">
      <c r="C192" s="247"/>
      <c r="D192" s="247"/>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C192" s="247"/>
      <c r="AD192" s="247"/>
      <c r="AE192" s="247"/>
      <c r="AF192" s="247"/>
      <c r="AG192" s="247"/>
      <c r="AH192" s="247"/>
      <c r="AI192" s="247"/>
      <c r="AJ192" s="247"/>
      <c r="AK192" s="247"/>
      <c r="AL192" s="247"/>
      <c r="AM192" s="247"/>
      <c r="AN192" s="247"/>
      <c r="AO192" s="247"/>
      <c r="AP192" s="247"/>
      <c r="AQ192" s="247"/>
      <c r="AR192" s="247"/>
      <c r="AS192" s="247"/>
      <c r="AT192" s="247"/>
      <c r="AU192" s="247"/>
    </row>
    <row r="193" spans="3:47" ht="9" customHeight="1" x14ac:dyDescent="0.25">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c r="AT193" s="247"/>
      <c r="AU193" s="247"/>
    </row>
    <row r="194" spans="3:47" ht="9" customHeight="1" x14ac:dyDescent="0.25">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c r="Y194" s="247"/>
      <c r="Z194" s="247"/>
      <c r="AA194" s="247"/>
      <c r="AB194" s="247"/>
      <c r="AC194" s="247"/>
      <c r="AD194" s="247"/>
      <c r="AE194" s="247"/>
      <c r="AF194" s="247"/>
      <c r="AG194" s="247"/>
      <c r="AH194" s="247"/>
      <c r="AI194" s="247"/>
      <c r="AJ194" s="247"/>
      <c r="AK194" s="247"/>
      <c r="AL194" s="247"/>
      <c r="AM194" s="247"/>
      <c r="AN194" s="247"/>
      <c r="AO194" s="247"/>
      <c r="AP194" s="247"/>
      <c r="AQ194" s="247"/>
      <c r="AR194" s="247"/>
      <c r="AS194" s="247"/>
      <c r="AT194" s="247"/>
      <c r="AU194" s="247"/>
    </row>
    <row r="195" spans="3:47" ht="9" customHeight="1" x14ac:dyDescent="0.25">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247"/>
      <c r="AM195" s="247"/>
      <c r="AN195" s="247"/>
      <c r="AO195" s="247"/>
      <c r="AP195" s="247"/>
      <c r="AQ195" s="247"/>
      <c r="AR195" s="247"/>
      <c r="AS195" s="247"/>
      <c r="AT195" s="247"/>
      <c r="AU195" s="247"/>
    </row>
    <row r="196" spans="3:47" ht="9" customHeight="1" x14ac:dyDescent="0.25">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c r="AA196" s="247"/>
      <c r="AB196" s="247"/>
      <c r="AC196" s="247"/>
      <c r="AD196" s="247"/>
      <c r="AE196" s="247"/>
      <c r="AF196" s="247"/>
      <c r="AG196" s="247"/>
      <c r="AH196" s="247"/>
      <c r="AI196" s="247"/>
      <c r="AJ196" s="247"/>
      <c r="AK196" s="247"/>
      <c r="AL196" s="247"/>
      <c r="AM196" s="247"/>
      <c r="AN196" s="247"/>
      <c r="AO196" s="247"/>
      <c r="AP196" s="247"/>
      <c r="AQ196" s="247"/>
      <c r="AR196" s="247"/>
      <c r="AS196" s="247"/>
      <c r="AT196" s="247"/>
      <c r="AU196" s="247"/>
    </row>
    <row r="197" spans="3:47" ht="9" customHeight="1" x14ac:dyDescent="0.25">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c r="AA197" s="247"/>
      <c r="AB197" s="247"/>
      <c r="AC197" s="247"/>
      <c r="AD197" s="247"/>
      <c r="AE197" s="247"/>
      <c r="AF197" s="247"/>
      <c r="AG197" s="247"/>
      <c r="AH197" s="247"/>
      <c r="AI197" s="247"/>
      <c r="AJ197" s="247"/>
      <c r="AK197" s="247"/>
      <c r="AL197" s="247"/>
      <c r="AM197" s="247"/>
      <c r="AN197" s="247"/>
      <c r="AO197" s="247"/>
      <c r="AP197" s="247"/>
      <c r="AQ197" s="247"/>
      <c r="AR197" s="247"/>
      <c r="AS197" s="247"/>
      <c r="AT197" s="247"/>
      <c r="AU197" s="247"/>
    </row>
    <row r="198" spans="3:47" ht="9" customHeight="1" x14ac:dyDescent="0.25">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c r="Y198" s="247"/>
      <c r="Z198" s="247"/>
      <c r="AA198" s="247"/>
      <c r="AB198" s="247"/>
      <c r="AC198" s="247"/>
      <c r="AD198" s="247"/>
      <c r="AE198" s="247"/>
      <c r="AF198" s="247"/>
      <c r="AG198" s="247"/>
      <c r="AH198" s="247"/>
      <c r="AI198" s="247"/>
      <c r="AJ198" s="247"/>
      <c r="AK198" s="247"/>
      <c r="AL198" s="247"/>
      <c r="AM198" s="247"/>
      <c r="AN198" s="247"/>
      <c r="AO198" s="247"/>
      <c r="AP198" s="247"/>
      <c r="AQ198" s="247"/>
      <c r="AR198" s="247"/>
      <c r="AS198" s="247"/>
      <c r="AT198" s="247"/>
      <c r="AU198" s="247"/>
    </row>
    <row r="199" spans="3:47" ht="9" customHeight="1" x14ac:dyDescent="0.25">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c r="Y199" s="247"/>
      <c r="Z199" s="247"/>
      <c r="AA199" s="247"/>
      <c r="AB199" s="247"/>
      <c r="AC199" s="247"/>
      <c r="AD199" s="247"/>
      <c r="AE199" s="247"/>
      <c r="AF199" s="247"/>
      <c r="AG199" s="247"/>
      <c r="AH199" s="247"/>
      <c r="AI199" s="247"/>
      <c r="AJ199" s="247"/>
      <c r="AK199" s="247"/>
      <c r="AL199" s="247"/>
      <c r="AM199" s="247"/>
      <c r="AN199" s="247"/>
      <c r="AO199" s="247"/>
      <c r="AP199" s="247"/>
      <c r="AQ199" s="247"/>
      <c r="AR199" s="247"/>
      <c r="AS199" s="247"/>
      <c r="AT199" s="247"/>
      <c r="AU199" s="247"/>
    </row>
    <row r="200" spans="3:47" ht="9" customHeight="1" x14ac:dyDescent="0.25">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row>
    <row r="201" spans="3:47" ht="9" customHeight="1" x14ac:dyDescent="0.25">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c r="AT201" s="247"/>
      <c r="AU201" s="247"/>
    </row>
    <row r="202" spans="3:47" ht="9" customHeight="1" x14ac:dyDescent="0.25">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c r="AU202" s="247"/>
    </row>
    <row r="203" spans="3:47" ht="9" customHeight="1" x14ac:dyDescent="0.25">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c r="AT203" s="247"/>
      <c r="AU203" s="247"/>
    </row>
    <row r="204" spans="3:47" ht="9" customHeight="1" x14ac:dyDescent="0.25">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c r="AL204" s="247"/>
      <c r="AM204" s="247"/>
      <c r="AN204" s="247"/>
      <c r="AO204" s="247"/>
      <c r="AP204" s="247"/>
      <c r="AQ204" s="247"/>
      <c r="AR204" s="247"/>
      <c r="AS204" s="247"/>
      <c r="AT204" s="247"/>
      <c r="AU204" s="247"/>
    </row>
    <row r="205" spans="3:47" ht="9" customHeight="1" x14ac:dyDescent="0.25">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c r="AT205" s="247"/>
      <c r="AU205" s="247"/>
    </row>
    <row r="206" spans="3:47" ht="9" customHeight="1" x14ac:dyDescent="0.25">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c r="AT206" s="247"/>
      <c r="AU206" s="247"/>
    </row>
    <row r="207" spans="3:47" ht="9" customHeight="1" x14ac:dyDescent="0.25">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row>
    <row r="208" spans="3:47" ht="9" customHeight="1" x14ac:dyDescent="0.25">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row>
    <row r="209" spans="3:47" ht="9" customHeight="1" x14ac:dyDescent="0.25">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row>
    <row r="210" spans="3:47" ht="9" customHeight="1" x14ac:dyDescent="0.25">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row>
    <row r="211" spans="3:47" ht="9" customHeight="1" x14ac:dyDescent="0.25">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row>
    <row r="212" spans="3:47" ht="9" customHeight="1" x14ac:dyDescent="0.25">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c r="AT212" s="247"/>
      <c r="AU212" s="247"/>
    </row>
    <row r="213" spans="3:47" ht="9" customHeight="1" x14ac:dyDescent="0.25">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c r="AT213" s="247"/>
      <c r="AU213" s="247"/>
    </row>
    <row r="214" spans="3:47" ht="9" customHeight="1" x14ac:dyDescent="0.25">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row>
    <row r="215" spans="3:47" ht="9" customHeight="1" x14ac:dyDescent="0.25">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row>
    <row r="216" spans="3:47" ht="9" customHeight="1" x14ac:dyDescent="0.25">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row>
    <row r="217" spans="3:47" ht="9" customHeight="1" x14ac:dyDescent="0.25">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c r="AT217" s="247"/>
      <c r="AU217" s="247"/>
    </row>
    <row r="218" spans="3:47" ht="9" customHeight="1" x14ac:dyDescent="0.25">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c r="AL218" s="247"/>
      <c r="AM218" s="247"/>
      <c r="AN218" s="247"/>
      <c r="AO218" s="247"/>
      <c r="AP218" s="247"/>
      <c r="AQ218" s="247"/>
      <c r="AR218" s="247"/>
      <c r="AS218" s="247"/>
      <c r="AT218" s="247"/>
      <c r="AU218" s="247"/>
    </row>
    <row r="219" spans="3:47" ht="9" customHeight="1" x14ac:dyDescent="0.25">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c r="AL219" s="247"/>
      <c r="AM219" s="247"/>
      <c r="AN219" s="247"/>
      <c r="AO219" s="247"/>
      <c r="AP219" s="247"/>
      <c r="AQ219" s="247"/>
      <c r="AR219" s="247"/>
      <c r="AS219" s="247"/>
      <c r="AT219" s="247"/>
      <c r="AU219" s="247"/>
    </row>
    <row r="220" spans="3:47" ht="9" customHeight="1" x14ac:dyDescent="0.25">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c r="Y220" s="247"/>
      <c r="Z220" s="247"/>
      <c r="AA220" s="247"/>
      <c r="AB220" s="247"/>
      <c r="AC220" s="247"/>
      <c r="AD220" s="247"/>
      <c r="AE220" s="247"/>
      <c r="AF220" s="247"/>
      <c r="AG220" s="247"/>
      <c r="AH220" s="247"/>
      <c r="AI220" s="247"/>
      <c r="AJ220" s="247"/>
      <c r="AK220" s="247"/>
      <c r="AL220" s="247"/>
      <c r="AM220" s="247"/>
      <c r="AN220" s="247"/>
      <c r="AO220" s="247"/>
      <c r="AP220" s="247"/>
      <c r="AQ220" s="247"/>
      <c r="AR220" s="247"/>
      <c r="AS220" s="247"/>
      <c r="AT220" s="247"/>
      <c r="AU220" s="247"/>
    </row>
    <row r="221" spans="3:47" ht="9" customHeight="1" x14ac:dyDescent="0.25">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K221" s="247"/>
      <c r="AL221" s="247"/>
      <c r="AM221" s="247"/>
      <c r="AN221" s="247"/>
      <c r="AO221" s="247"/>
      <c r="AP221" s="247"/>
      <c r="AQ221" s="247"/>
      <c r="AR221" s="247"/>
      <c r="AS221" s="247"/>
      <c r="AT221" s="247"/>
      <c r="AU221" s="247"/>
    </row>
    <row r="222" spans="3:47" ht="9" customHeight="1" x14ac:dyDescent="0.25">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c r="Y222" s="247"/>
      <c r="Z222" s="247"/>
      <c r="AA222" s="247"/>
      <c r="AB222" s="247"/>
      <c r="AC222" s="247"/>
      <c r="AD222" s="247"/>
      <c r="AE222" s="247"/>
      <c r="AF222" s="247"/>
      <c r="AG222" s="247"/>
      <c r="AH222" s="247"/>
      <c r="AI222" s="247"/>
      <c r="AJ222" s="247"/>
      <c r="AK222" s="247"/>
      <c r="AL222" s="247"/>
      <c r="AM222" s="247"/>
      <c r="AN222" s="247"/>
      <c r="AO222" s="247"/>
      <c r="AP222" s="247"/>
      <c r="AQ222" s="247"/>
      <c r="AR222" s="247"/>
      <c r="AS222" s="247"/>
      <c r="AT222" s="247"/>
      <c r="AU222" s="247"/>
    </row>
    <row r="223" spans="3:47" ht="9" customHeight="1" x14ac:dyDescent="0.25">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c r="Y223" s="247"/>
      <c r="Z223" s="247"/>
      <c r="AA223" s="247"/>
      <c r="AB223" s="247"/>
      <c r="AC223" s="247"/>
      <c r="AD223" s="247"/>
      <c r="AE223" s="247"/>
      <c r="AF223" s="247"/>
      <c r="AG223" s="247"/>
      <c r="AH223" s="247"/>
      <c r="AI223" s="247"/>
      <c r="AJ223" s="247"/>
      <c r="AK223" s="247"/>
      <c r="AL223" s="247"/>
      <c r="AM223" s="247"/>
      <c r="AN223" s="247"/>
      <c r="AO223" s="247"/>
      <c r="AP223" s="247"/>
      <c r="AQ223" s="247"/>
      <c r="AR223" s="247"/>
      <c r="AS223" s="247"/>
      <c r="AT223" s="247"/>
      <c r="AU223" s="247"/>
    </row>
    <row r="224" spans="3:47" ht="9" customHeight="1" x14ac:dyDescent="0.25">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row>
    <row r="225" spans="2:50" ht="9" customHeight="1" x14ac:dyDescent="0.25">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row>
    <row r="226" spans="2:50" ht="9" customHeight="1" x14ac:dyDescent="0.25">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c r="Y226" s="247"/>
      <c r="Z226" s="247"/>
      <c r="AA226" s="247"/>
      <c r="AB226" s="247"/>
      <c r="AC226" s="247"/>
      <c r="AD226" s="247"/>
      <c r="AE226" s="247"/>
      <c r="AF226" s="247"/>
      <c r="AG226" s="247"/>
      <c r="AH226" s="247"/>
      <c r="AI226" s="247"/>
      <c r="AJ226" s="247"/>
      <c r="AK226" s="247"/>
      <c r="AL226" s="247"/>
      <c r="AM226" s="247"/>
      <c r="AN226" s="247"/>
      <c r="AO226" s="247"/>
      <c r="AP226" s="247"/>
      <c r="AQ226" s="247"/>
      <c r="AR226" s="247"/>
      <c r="AS226" s="247"/>
      <c r="AT226" s="247"/>
      <c r="AU226" s="247"/>
    </row>
    <row r="227" spans="2:50" ht="9" customHeight="1" x14ac:dyDescent="0.25">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row>
    <row r="228" spans="2:50" ht="9" customHeight="1" x14ac:dyDescent="0.25">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row>
    <row r="229" spans="2:50" ht="9" customHeight="1" x14ac:dyDescent="0.25">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K229" s="247"/>
      <c r="AL229" s="247"/>
      <c r="AM229" s="247"/>
      <c r="AN229" s="247"/>
      <c r="AO229" s="247"/>
      <c r="AP229" s="247"/>
      <c r="AQ229" s="247"/>
      <c r="AR229" s="247"/>
      <c r="AS229" s="247"/>
      <c r="AT229" s="247"/>
      <c r="AU229" s="247"/>
    </row>
    <row r="230" spans="2:50" ht="9" customHeight="1" x14ac:dyDescent="0.25">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c r="AT230" s="247"/>
      <c r="AU230" s="247"/>
    </row>
    <row r="231" spans="2:50" ht="9" customHeight="1" x14ac:dyDescent="0.25">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row>
    <row r="232" spans="2:50" ht="9" customHeight="1" x14ac:dyDescent="0.25">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c r="AA232" s="247"/>
      <c r="AB232" s="247"/>
      <c r="AC232" s="247"/>
      <c r="AD232" s="247"/>
      <c r="AE232" s="247"/>
      <c r="AF232" s="247"/>
      <c r="AG232" s="247"/>
      <c r="AH232" s="247"/>
      <c r="AI232" s="247"/>
      <c r="AJ232" s="247"/>
      <c r="AK232" s="247"/>
      <c r="AL232" s="247"/>
      <c r="AM232" s="247"/>
      <c r="AN232" s="247"/>
      <c r="AO232" s="247"/>
      <c r="AP232" s="247"/>
      <c r="AQ232" s="247"/>
      <c r="AR232" s="247"/>
      <c r="AS232" s="247"/>
      <c r="AT232" s="247"/>
      <c r="AU232" s="247"/>
    </row>
    <row r="233" spans="2:50" ht="9" customHeight="1" x14ac:dyDescent="0.25">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247"/>
      <c r="AM233" s="247"/>
      <c r="AN233" s="247"/>
      <c r="AO233" s="247"/>
      <c r="AP233" s="247"/>
      <c r="AQ233" s="247"/>
      <c r="AR233" s="247"/>
      <c r="AS233" s="247"/>
      <c r="AT233" s="247"/>
      <c r="AU233" s="247"/>
    </row>
    <row r="235" spans="2:50" ht="9" customHeight="1" x14ac:dyDescent="0.25">
      <c r="B235" s="235" t="s">
        <v>1049</v>
      </c>
      <c r="C235" s="235"/>
      <c r="D235" s="236" t="s">
        <v>0</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6"/>
      <c r="AV235" s="236"/>
      <c r="AW235" s="10"/>
      <c r="AX235" s="11"/>
    </row>
    <row r="236" spans="2:50" ht="9" customHeight="1" x14ac:dyDescent="0.25">
      <c r="B236" s="235"/>
      <c r="C236" s="235"/>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236"/>
      <c r="AC236" s="236"/>
      <c r="AD236" s="236"/>
      <c r="AE236" s="236"/>
      <c r="AF236" s="236"/>
      <c r="AG236" s="236"/>
      <c r="AH236" s="236"/>
      <c r="AI236" s="236"/>
      <c r="AJ236" s="236"/>
      <c r="AK236" s="236"/>
      <c r="AL236" s="236"/>
      <c r="AM236" s="236"/>
      <c r="AN236" s="236"/>
      <c r="AO236" s="236"/>
      <c r="AP236" s="236"/>
      <c r="AQ236" s="236"/>
      <c r="AR236" s="236"/>
      <c r="AS236" s="236"/>
      <c r="AT236" s="236"/>
      <c r="AU236" s="236"/>
      <c r="AV236" s="236"/>
      <c r="AW236" s="10"/>
      <c r="AX236" s="11"/>
    </row>
    <row r="238" spans="2:50" s="14" customFormat="1" ht="9" customHeight="1" x14ac:dyDescent="0.25">
      <c r="B238" s="15"/>
      <c r="C238" s="15"/>
      <c r="E238" s="54"/>
      <c r="F238" s="248" t="s">
        <v>1</v>
      </c>
      <c r="G238" s="248"/>
      <c r="H238" s="248"/>
      <c r="I238" s="248"/>
      <c r="J238" s="248"/>
      <c r="K238" s="248"/>
      <c r="L238" s="248"/>
      <c r="M238" s="15"/>
      <c r="N238" s="244" t="s">
        <v>1066</v>
      </c>
      <c r="O238" s="244"/>
      <c r="R238" s="34">
        <f>VLOOKUP(N238,Liste!A:B,2,0)</f>
        <v>1</v>
      </c>
      <c r="T238" s="54"/>
      <c r="U238" s="54"/>
      <c r="V238" s="248" t="s">
        <v>2</v>
      </c>
      <c r="W238" s="248"/>
      <c r="X238" s="248"/>
      <c r="Y238" s="248"/>
      <c r="Z238" s="248"/>
      <c r="AA238" s="248"/>
      <c r="AB238" s="248"/>
      <c r="AC238" s="15"/>
      <c r="AD238" s="244" t="s">
        <v>1066</v>
      </c>
      <c r="AE238" s="244"/>
      <c r="AH238" s="34">
        <f>VLOOKUP(AD238,Liste!A:B,2,0)</f>
        <v>1</v>
      </c>
      <c r="AJ238" s="54"/>
      <c r="AK238" s="54"/>
      <c r="AL238" s="248" t="s">
        <v>3</v>
      </c>
      <c r="AM238" s="248"/>
      <c r="AN238" s="248"/>
      <c r="AO238" s="248"/>
      <c r="AP238" s="248"/>
      <c r="AQ238" s="248"/>
      <c r="AR238" s="248"/>
      <c r="AS238" s="15"/>
      <c r="AT238" s="244" t="s">
        <v>1066</v>
      </c>
      <c r="AU238" s="244"/>
      <c r="AW238" s="34">
        <f>VLOOKUP(AT238,Liste!A:B,2,0)</f>
        <v>1</v>
      </c>
    </row>
    <row r="239" spans="2:50" s="14" customFormat="1" ht="9" customHeight="1" x14ac:dyDescent="0.25">
      <c r="B239" s="15"/>
      <c r="C239" s="15"/>
      <c r="D239" s="54"/>
      <c r="E239" s="54"/>
      <c r="F239" s="248"/>
      <c r="G239" s="248"/>
      <c r="H239" s="248"/>
      <c r="I239" s="248"/>
      <c r="J239" s="248"/>
      <c r="K239" s="248"/>
      <c r="L239" s="248"/>
      <c r="M239" s="15"/>
      <c r="N239" s="244"/>
      <c r="O239" s="244"/>
      <c r="R239" s="20"/>
      <c r="T239" s="54"/>
      <c r="U239" s="54"/>
      <c r="V239" s="248"/>
      <c r="W239" s="248"/>
      <c r="X239" s="248"/>
      <c r="Y239" s="248"/>
      <c r="Z239" s="248"/>
      <c r="AA239" s="248"/>
      <c r="AB239" s="248"/>
      <c r="AC239" s="15"/>
      <c r="AD239" s="244"/>
      <c r="AE239" s="244"/>
      <c r="AH239" s="20"/>
      <c r="AJ239" s="54"/>
      <c r="AK239" s="54"/>
      <c r="AL239" s="248"/>
      <c r="AM239" s="248"/>
      <c r="AN239" s="248"/>
      <c r="AO239" s="248"/>
      <c r="AP239" s="248"/>
      <c r="AQ239" s="248"/>
      <c r="AR239" s="248"/>
      <c r="AS239" s="15"/>
      <c r="AT239" s="244"/>
      <c r="AU239" s="244"/>
      <c r="AW239" s="20"/>
    </row>
    <row r="244" spans="1:50" ht="9" customHeight="1" x14ac:dyDescent="0.25">
      <c r="B244" s="235" t="s">
        <v>1049</v>
      </c>
      <c r="C244" s="235"/>
      <c r="D244" s="236" t="s">
        <v>4</v>
      </c>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c r="AA244" s="236"/>
      <c r="AB244" s="236"/>
      <c r="AC244" s="236"/>
      <c r="AD244" s="236"/>
      <c r="AE244" s="236"/>
      <c r="AF244" s="236"/>
      <c r="AG244" s="236"/>
      <c r="AH244" s="236"/>
      <c r="AI244" s="236"/>
      <c r="AJ244" s="236"/>
      <c r="AK244" s="236"/>
      <c r="AL244" s="236"/>
      <c r="AM244" s="236"/>
      <c r="AN244" s="236"/>
      <c r="AO244" s="236"/>
      <c r="AP244" s="236"/>
      <c r="AQ244" s="236"/>
      <c r="AR244" s="236"/>
      <c r="AS244" s="236"/>
      <c r="AT244" s="236"/>
      <c r="AU244" s="236"/>
      <c r="AV244" s="236"/>
      <c r="AW244" s="10"/>
      <c r="AX244" s="11"/>
    </row>
    <row r="245" spans="1:50" ht="9" customHeight="1" x14ac:dyDescent="0.25">
      <c r="B245" s="235"/>
      <c r="C245" s="235"/>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c r="AA245" s="236"/>
      <c r="AB245" s="236"/>
      <c r="AC245" s="236"/>
      <c r="AD245" s="236"/>
      <c r="AE245" s="236"/>
      <c r="AF245" s="236"/>
      <c r="AG245" s="236"/>
      <c r="AH245" s="236"/>
      <c r="AI245" s="236"/>
      <c r="AJ245" s="236"/>
      <c r="AK245" s="236"/>
      <c r="AL245" s="236"/>
      <c r="AM245" s="236"/>
      <c r="AN245" s="236"/>
      <c r="AO245" s="236"/>
      <c r="AP245" s="236"/>
      <c r="AQ245" s="236"/>
      <c r="AR245" s="236"/>
      <c r="AS245" s="236"/>
      <c r="AT245" s="236"/>
      <c r="AU245" s="236"/>
      <c r="AV245" s="236"/>
      <c r="AW245" s="10"/>
      <c r="AX245" s="11"/>
    </row>
    <row r="247" spans="1:50" s="14" customFormat="1" ht="9" customHeight="1" x14ac:dyDescent="0.25">
      <c r="B247" s="15"/>
      <c r="C247" s="15"/>
      <c r="D247" s="243" t="s">
        <v>5</v>
      </c>
      <c r="E247" s="243"/>
      <c r="F247" s="243"/>
      <c r="G247" s="243"/>
      <c r="H247" s="243"/>
      <c r="I247" s="243"/>
      <c r="J247" s="243"/>
      <c r="K247" s="243"/>
      <c r="L247" s="243"/>
      <c r="M247" s="15"/>
      <c r="N247" s="244" t="s">
        <v>1066</v>
      </c>
      <c r="O247" s="244"/>
      <c r="R247" s="34">
        <f>VLOOKUP(N247,Liste!A:B,2,0)</f>
        <v>1</v>
      </c>
      <c r="T247" s="54"/>
      <c r="U247" s="243" t="s">
        <v>6</v>
      </c>
      <c r="V247" s="243"/>
      <c r="W247" s="243"/>
      <c r="X247" s="243"/>
      <c r="Y247" s="243"/>
      <c r="Z247" s="243"/>
      <c r="AA247" s="243"/>
      <c r="AB247" s="243"/>
      <c r="AC247" s="243"/>
      <c r="AD247" s="244" t="s">
        <v>1066</v>
      </c>
      <c r="AE247" s="244"/>
      <c r="AH247" s="34">
        <f>VLOOKUP(AD247,Liste!A:B,2,0)</f>
        <v>1</v>
      </c>
      <c r="AJ247" s="54"/>
      <c r="AK247" s="243" t="s">
        <v>7</v>
      </c>
      <c r="AL247" s="243"/>
      <c r="AM247" s="243"/>
      <c r="AN247" s="243"/>
      <c r="AO247" s="243"/>
      <c r="AP247" s="243"/>
      <c r="AQ247" s="243"/>
      <c r="AR247" s="243"/>
      <c r="AS247" s="243"/>
      <c r="AT247" s="244" t="s">
        <v>1066</v>
      </c>
      <c r="AU247" s="244"/>
      <c r="AW247" s="34">
        <f>VLOOKUP(AT247,Liste!A:B,2,0)</f>
        <v>1</v>
      </c>
    </row>
    <row r="248" spans="1:50" s="14" customFormat="1" ht="9" customHeight="1" x14ac:dyDescent="0.25">
      <c r="B248" s="15"/>
      <c r="C248" s="15"/>
      <c r="D248" s="243"/>
      <c r="E248" s="243"/>
      <c r="F248" s="243"/>
      <c r="G248" s="243"/>
      <c r="H248" s="243"/>
      <c r="I248" s="243"/>
      <c r="J248" s="243"/>
      <c r="K248" s="243"/>
      <c r="L248" s="243"/>
      <c r="M248" s="15"/>
      <c r="N248" s="244"/>
      <c r="O248" s="244"/>
      <c r="R248" s="20"/>
      <c r="T248" s="54"/>
      <c r="U248" s="243"/>
      <c r="V248" s="243"/>
      <c r="W248" s="243"/>
      <c r="X248" s="243"/>
      <c r="Y248" s="243"/>
      <c r="Z248" s="243"/>
      <c r="AA248" s="243"/>
      <c r="AB248" s="243"/>
      <c r="AC248" s="243"/>
      <c r="AD248" s="244"/>
      <c r="AE248" s="244"/>
      <c r="AH248" s="20"/>
      <c r="AJ248" s="54"/>
      <c r="AK248" s="243"/>
      <c r="AL248" s="243"/>
      <c r="AM248" s="243"/>
      <c r="AN248" s="243"/>
      <c r="AO248" s="243"/>
      <c r="AP248" s="243"/>
      <c r="AQ248" s="243"/>
      <c r="AR248" s="243"/>
      <c r="AS248" s="243"/>
      <c r="AT248" s="244"/>
      <c r="AU248" s="244"/>
      <c r="AW248" s="20"/>
    </row>
    <row r="250" spans="1:50" ht="9" customHeight="1" x14ac:dyDescent="0.25">
      <c r="A250" s="14"/>
      <c r="B250" s="15"/>
      <c r="C250" s="15"/>
      <c r="D250" s="243" t="s">
        <v>8</v>
      </c>
      <c r="E250" s="243"/>
      <c r="F250" s="243"/>
      <c r="G250" s="243"/>
      <c r="H250" s="243"/>
      <c r="I250" s="243"/>
      <c r="J250" s="243"/>
      <c r="K250" s="243"/>
      <c r="L250" s="243"/>
      <c r="M250" s="15"/>
      <c r="N250" s="244" t="s">
        <v>1068</v>
      </c>
      <c r="O250" s="244"/>
      <c r="P250" s="14"/>
      <c r="Q250" s="14"/>
      <c r="R250" s="34">
        <f>VLOOKUP(N250,Liste!A:B,2,0)</f>
        <v>0</v>
      </c>
    </row>
    <row r="251" spans="1:50" ht="9" customHeight="1" x14ac:dyDescent="0.25">
      <c r="A251" s="14"/>
      <c r="B251" s="15"/>
      <c r="C251" s="15"/>
      <c r="D251" s="243"/>
      <c r="E251" s="243"/>
      <c r="F251" s="243"/>
      <c r="G251" s="243"/>
      <c r="H251" s="243"/>
      <c r="I251" s="243"/>
      <c r="J251" s="243"/>
      <c r="K251" s="243"/>
      <c r="L251" s="243"/>
      <c r="M251" s="15"/>
      <c r="N251" s="244"/>
      <c r="O251" s="244"/>
      <c r="P251" s="14"/>
      <c r="Q251" s="14"/>
      <c r="R251" s="20"/>
    </row>
    <row r="253" spans="1:50" ht="9" customHeight="1" x14ac:dyDescent="0.25">
      <c r="A253" s="241" t="str">
        <f>$L$94</f>
        <v>Le développement des actions collectives de prévention de la perte d'autonomie de l'ASEPT Bretagne dans le Morbihan</v>
      </c>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1"/>
      <c r="Y253" s="241"/>
      <c r="Z253" s="241"/>
      <c r="AA253" s="241"/>
      <c r="AB253" s="241"/>
      <c r="AC253" s="241"/>
      <c r="AD253" s="241"/>
      <c r="AE253" s="241"/>
      <c r="AF253" s="241"/>
      <c r="AG253" s="241"/>
      <c r="AH253" s="241"/>
      <c r="AI253" s="241"/>
      <c r="AJ253" s="241"/>
      <c r="AK253" s="241"/>
      <c r="AL253" s="241"/>
      <c r="AM253" s="241"/>
      <c r="AN253" s="241"/>
      <c r="AO253" s="241"/>
      <c r="AP253" s="241"/>
      <c r="AQ253" s="241"/>
      <c r="AR253" s="241"/>
      <c r="AS253" s="241"/>
      <c r="AT253" s="241"/>
      <c r="AU253" s="241"/>
    </row>
    <row r="254" spans="1:50" ht="9"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1"/>
      <c r="Y254" s="241"/>
      <c r="Z254" s="241"/>
      <c r="AA254" s="241"/>
      <c r="AB254" s="241"/>
      <c r="AC254" s="241"/>
      <c r="AD254" s="241"/>
      <c r="AE254" s="241"/>
      <c r="AF254" s="241"/>
      <c r="AG254" s="241"/>
      <c r="AH254" s="241"/>
      <c r="AI254" s="241"/>
      <c r="AJ254" s="241"/>
      <c r="AK254" s="241"/>
      <c r="AL254" s="241"/>
      <c r="AM254" s="241"/>
      <c r="AN254" s="241"/>
      <c r="AO254" s="241"/>
      <c r="AP254" s="241"/>
      <c r="AQ254" s="241"/>
      <c r="AR254" s="241"/>
      <c r="AS254" s="241"/>
      <c r="AT254" s="241"/>
      <c r="AU254" s="241"/>
    </row>
    <row r="255" spans="1:50" ht="9"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1"/>
      <c r="Y255" s="241"/>
      <c r="Z255" s="241"/>
      <c r="AA255" s="241"/>
      <c r="AB255" s="241"/>
      <c r="AC255" s="241"/>
      <c r="AD255" s="241"/>
      <c r="AE255" s="241"/>
      <c r="AF255" s="241"/>
      <c r="AG255" s="241"/>
      <c r="AH255" s="241"/>
      <c r="AI255" s="241"/>
      <c r="AJ255" s="241"/>
      <c r="AK255" s="241"/>
      <c r="AL255" s="241"/>
      <c r="AM255" s="241"/>
      <c r="AN255" s="241"/>
      <c r="AO255" s="241"/>
      <c r="AP255" s="241"/>
      <c r="AQ255" s="241"/>
      <c r="AR255" s="241"/>
      <c r="AS255" s="241"/>
      <c r="AT255" s="241"/>
      <c r="AU255" s="241"/>
    </row>
    <row r="256" spans="1:50" ht="9" customHeight="1" x14ac:dyDescent="0.25">
      <c r="A256" s="52"/>
      <c r="B256" s="52"/>
      <c r="C256" s="52"/>
      <c r="D256" s="52"/>
      <c r="E256" s="52"/>
      <c r="F256" s="52"/>
      <c r="G256" s="52"/>
      <c r="H256" s="52"/>
      <c r="I256" s="52"/>
      <c r="J256" s="52"/>
      <c r="K256" s="52"/>
      <c r="L256" s="52"/>
      <c r="M256" s="52"/>
      <c r="N256" s="52"/>
      <c r="O256" s="52"/>
      <c r="P256" s="52"/>
      <c r="Q256" s="52"/>
      <c r="R256" s="53"/>
      <c r="S256" s="52"/>
      <c r="T256" s="52"/>
      <c r="U256" s="52"/>
      <c r="V256" s="52"/>
      <c r="W256" s="52"/>
      <c r="X256" s="52"/>
      <c r="Y256" s="52"/>
      <c r="Z256" s="52"/>
      <c r="AA256" s="52"/>
      <c r="AB256" s="52"/>
      <c r="AC256" s="52"/>
      <c r="AD256" s="52"/>
      <c r="AE256" s="52"/>
      <c r="AF256" s="52"/>
      <c r="AG256" s="52"/>
      <c r="AH256" s="53"/>
      <c r="AI256" s="52"/>
      <c r="AJ256" s="52"/>
      <c r="AK256" s="52"/>
      <c r="AL256" s="52"/>
      <c r="AM256" s="52"/>
      <c r="AN256" s="52"/>
      <c r="AO256" s="52"/>
      <c r="AP256" s="52"/>
      <c r="AQ256" s="52"/>
      <c r="AR256" s="52"/>
      <c r="AS256" s="52"/>
      <c r="AT256" s="52"/>
      <c r="AU256" s="52"/>
    </row>
    <row r="257" spans="2:50" ht="9" customHeight="1" x14ac:dyDescent="0.25">
      <c r="D257" s="50"/>
      <c r="E257" s="50"/>
      <c r="F257" s="50"/>
      <c r="G257" s="50"/>
      <c r="H257" s="50"/>
      <c r="I257" s="50"/>
      <c r="J257" s="50"/>
      <c r="K257" s="50"/>
      <c r="L257" s="50"/>
      <c r="M257" s="50"/>
      <c r="N257" s="50"/>
      <c r="O257" s="50"/>
      <c r="P257" s="50"/>
      <c r="Q257" s="50"/>
      <c r="R257" s="51"/>
      <c r="S257" s="50"/>
      <c r="T257" s="50"/>
      <c r="U257" s="50"/>
      <c r="V257" s="50"/>
      <c r="W257" s="50"/>
      <c r="X257" s="50"/>
      <c r="Y257" s="50"/>
      <c r="Z257" s="50"/>
      <c r="AA257" s="50"/>
      <c r="AB257" s="50"/>
      <c r="AC257" s="50"/>
      <c r="AD257" s="50"/>
      <c r="AE257" s="50"/>
      <c r="AF257" s="50"/>
      <c r="AG257" s="50"/>
      <c r="AH257" s="51"/>
      <c r="AI257" s="50"/>
      <c r="AJ257" s="50"/>
      <c r="AK257" s="50"/>
      <c r="AL257" s="50"/>
      <c r="AM257" s="50"/>
      <c r="AN257" s="50"/>
      <c r="AO257" s="50"/>
      <c r="AP257" s="50"/>
      <c r="AQ257" s="50"/>
      <c r="AR257" s="50"/>
      <c r="AS257" s="50"/>
      <c r="AT257" s="50"/>
      <c r="AU257" s="50"/>
    </row>
    <row r="258" spans="2:50" ht="9" customHeight="1" x14ac:dyDescent="0.25">
      <c r="D258" s="234" t="s">
        <v>9</v>
      </c>
      <c r="E258" s="234"/>
      <c r="F258" s="234"/>
      <c r="G258" s="234"/>
      <c r="H258" s="234"/>
      <c r="I258" s="234"/>
      <c r="J258" s="234"/>
      <c r="K258" s="234"/>
      <c r="L258" s="234"/>
      <c r="M258" s="234"/>
      <c r="N258" s="234"/>
      <c r="O258" s="234"/>
      <c r="P258" s="234"/>
      <c r="Q258" s="234"/>
      <c r="R258" s="234"/>
      <c r="S258" s="234"/>
      <c r="T258" s="234"/>
      <c r="U258" s="234"/>
      <c r="V258" s="234"/>
      <c r="W258" s="234"/>
      <c r="X258" s="234"/>
      <c r="Y258" s="234"/>
      <c r="Z258" s="234"/>
      <c r="AA258" s="234"/>
      <c r="AB258" s="234"/>
      <c r="AC258" s="234"/>
      <c r="AD258" s="234"/>
      <c r="AE258" s="234"/>
      <c r="AF258" s="234"/>
      <c r="AG258" s="234"/>
      <c r="AH258" s="234"/>
      <c r="AI258" s="234"/>
      <c r="AJ258" s="234"/>
      <c r="AK258" s="234"/>
      <c r="AL258" s="234"/>
      <c r="AM258" s="234"/>
      <c r="AN258" s="234"/>
      <c r="AO258" s="234"/>
      <c r="AP258" s="234"/>
      <c r="AQ258" s="234"/>
      <c r="AR258" s="234"/>
      <c r="AS258" s="234"/>
      <c r="AT258" s="234"/>
      <c r="AU258" s="234"/>
    </row>
    <row r="259" spans="2:50" ht="9" customHeight="1" x14ac:dyDescent="0.25">
      <c r="D259" s="234"/>
      <c r="E259" s="234"/>
      <c r="F259" s="234"/>
      <c r="G259" s="234"/>
      <c r="H259" s="234"/>
      <c r="I259" s="234"/>
      <c r="J259" s="234"/>
      <c r="K259" s="234"/>
      <c r="L259" s="234"/>
      <c r="M259" s="234"/>
      <c r="N259" s="234"/>
      <c r="O259" s="234"/>
      <c r="P259" s="234"/>
      <c r="Q259" s="234"/>
      <c r="R259" s="234"/>
      <c r="S259" s="234"/>
      <c r="T259" s="234"/>
      <c r="U259" s="234"/>
      <c r="V259" s="234"/>
      <c r="W259" s="234"/>
      <c r="X259" s="234"/>
      <c r="Y259" s="234"/>
      <c r="Z259" s="234"/>
      <c r="AA259" s="234"/>
      <c r="AB259" s="234"/>
      <c r="AC259" s="234"/>
      <c r="AD259" s="234"/>
      <c r="AE259" s="234"/>
      <c r="AF259" s="234"/>
      <c r="AG259" s="234"/>
      <c r="AH259" s="234"/>
      <c r="AI259" s="234"/>
      <c r="AJ259" s="234"/>
      <c r="AK259" s="234"/>
      <c r="AL259" s="234"/>
      <c r="AM259" s="234"/>
      <c r="AN259" s="234"/>
      <c r="AO259" s="234"/>
      <c r="AP259" s="234"/>
      <c r="AQ259" s="234"/>
      <c r="AR259" s="234"/>
      <c r="AS259" s="234"/>
      <c r="AT259" s="234"/>
      <c r="AU259" s="234"/>
    </row>
    <row r="261" spans="2:50" ht="9" customHeight="1" x14ac:dyDescent="0.25">
      <c r="B261" s="235" t="s">
        <v>1049</v>
      </c>
      <c r="C261" s="235"/>
      <c r="D261" s="236" t="s">
        <v>10</v>
      </c>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c r="AA261" s="236"/>
      <c r="AB261" s="236"/>
      <c r="AC261" s="236"/>
      <c r="AD261" s="236"/>
      <c r="AE261" s="236"/>
      <c r="AF261" s="236"/>
      <c r="AG261" s="236"/>
      <c r="AH261" s="236"/>
      <c r="AI261" s="236"/>
      <c r="AJ261" s="236"/>
      <c r="AK261" s="236"/>
      <c r="AL261" s="236"/>
      <c r="AM261" s="236"/>
      <c r="AN261" s="236"/>
      <c r="AO261" s="236"/>
      <c r="AP261" s="236"/>
      <c r="AQ261" s="236"/>
      <c r="AR261" s="236"/>
      <c r="AS261" s="236"/>
      <c r="AT261" s="236"/>
      <c r="AU261" s="236"/>
      <c r="AV261" s="236"/>
      <c r="AW261" s="10"/>
      <c r="AX261" s="11"/>
    </row>
    <row r="262" spans="2:50" ht="9" customHeight="1" x14ac:dyDescent="0.25">
      <c r="B262" s="235"/>
      <c r="C262" s="235"/>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c r="AA262" s="236"/>
      <c r="AB262" s="236"/>
      <c r="AC262" s="236"/>
      <c r="AD262" s="236"/>
      <c r="AE262" s="236"/>
      <c r="AF262" s="236"/>
      <c r="AG262" s="236"/>
      <c r="AH262" s="236"/>
      <c r="AI262" s="236"/>
      <c r="AJ262" s="236"/>
      <c r="AK262" s="236"/>
      <c r="AL262" s="236"/>
      <c r="AM262" s="236"/>
      <c r="AN262" s="236"/>
      <c r="AO262" s="236"/>
      <c r="AP262" s="236"/>
      <c r="AQ262" s="236"/>
      <c r="AR262" s="236"/>
      <c r="AS262" s="236"/>
      <c r="AT262" s="236"/>
      <c r="AU262" s="236"/>
      <c r="AV262" s="236"/>
      <c r="AW262" s="10"/>
      <c r="AX262" s="11"/>
    </row>
    <row r="263" spans="2:50" ht="9" customHeight="1" x14ac:dyDescent="0.25">
      <c r="B263" s="55"/>
      <c r="C263" s="55"/>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10"/>
      <c r="AX263" s="11"/>
    </row>
    <row r="264" spans="2:50" s="57" customFormat="1" ht="9" customHeight="1" x14ac:dyDescent="0.3">
      <c r="D264" s="249" t="s">
        <v>11</v>
      </c>
      <c r="E264" s="249"/>
      <c r="F264" s="249"/>
      <c r="G264" s="249"/>
      <c r="H264" s="249"/>
      <c r="I264" s="249"/>
      <c r="J264" s="249"/>
      <c r="K264" s="249"/>
      <c r="L264" s="249"/>
      <c r="M264" s="249"/>
      <c r="N264" s="249"/>
      <c r="O264" s="249"/>
      <c r="P264" s="249"/>
      <c r="Q264" s="58"/>
      <c r="R264" s="59"/>
      <c r="S264" s="250">
        <v>1080</v>
      </c>
      <c r="T264" s="250"/>
      <c r="U264" s="250"/>
      <c r="V264" s="250"/>
      <c r="W264" s="250"/>
      <c r="AB264" s="251" t="s">
        <v>12</v>
      </c>
      <c r="AC264" s="251"/>
      <c r="AD264" s="251"/>
      <c r="AE264" s="251"/>
      <c r="AF264" s="251"/>
      <c r="AG264" s="251"/>
      <c r="AH264" s="251"/>
      <c r="AI264" s="251"/>
      <c r="AJ264" s="251"/>
      <c r="AK264" s="251"/>
      <c r="AL264" s="251"/>
      <c r="AM264" s="251"/>
      <c r="AN264" s="251"/>
      <c r="AO264" s="251"/>
      <c r="AQ264" s="250" t="s">
        <v>13</v>
      </c>
      <c r="AR264" s="250"/>
      <c r="AS264" s="250"/>
      <c r="AT264" s="250"/>
      <c r="AU264" s="250"/>
      <c r="AW264" s="59"/>
    </row>
    <row r="265" spans="2:50" s="57" customFormat="1" ht="9" customHeight="1" x14ac:dyDescent="0.3">
      <c r="D265" s="249"/>
      <c r="E265" s="249"/>
      <c r="F265" s="249"/>
      <c r="G265" s="249"/>
      <c r="H265" s="249"/>
      <c r="I265" s="249"/>
      <c r="J265" s="249"/>
      <c r="K265" s="249"/>
      <c r="L265" s="249"/>
      <c r="M265" s="249"/>
      <c r="N265" s="249"/>
      <c r="O265" s="249"/>
      <c r="P265" s="249"/>
      <c r="Q265" s="58"/>
      <c r="R265" s="59"/>
      <c r="S265" s="250"/>
      <c r="T265" s="250"/>
      <c r="U265" s="250"/>
      <c r="V265" s="250"/>
      <c r="W265" s="250"/>
      <c r="AB265" s="251"/>
      <c r="AC265" s="251"/>
      <c r="AD265" s="251"/>
      <c r="AE265" s="251"/>
      <c r="AF265" s="251"/>
      <c r="AG265" s="251"/>
      <c r="AH265" s="251"/>
      <c r="AI265" s="251"/>
      <c r="AJ265" s="251"/>
      <c r="AK265" s="251"/>
      <c r="AL265" s="251"/>
      <c r="AM265" s="251"/>
      <c r="AN265" s="251"/>
      <c r="AO265" s="251"/>
      <c r="AQ265" s="250"/>
      <c r="AR265" s="250"/>
      <c r="AS265" s="250"/>
      <c r="AT265" s="250"/>
      <c r="AU265" s="250"/>
      <c r="AW265" s="59"/>
    </row>
    <row r="266" spans="2:50" s="57" customFormat="1" ht="9" customHeight="1" x14ac:dyDescent="0.3">
      <c r="R266" s="59"/>
      <c r="AH266" s="59"/>
      <c r="AQ266" s="60"/>
      <c r="AR266" s="60"/>
      <c r="AS266" s="60"/>
      <c r="AT266" s="60"/>
      <c r="AU266" s="60"/>
      <c r="AW266" s="59"/>
    </row>
    <row r="267" spans="2:50" s="57" customFormat="1" ht="9" customHeight="1" x14ac:dyDescent="0.3">
      <c r="R267" s="59"/>
      <c r="AB267" s="251" t="s">
        <v>14</v>
      </c>
      <c r="AC267" s="251"/>
      <c r="AD267" s="251"/>
      <c r="AE267" s="251"/>
      <c r="AF267" s="251"/>
      <c r="AG267" s="251"/>
      <c r="AH267" s="251"/>
      <c r="AI267" s="251"/>
      <c r="AJ267" s="251"/>
      <c r="AK267" s="251"/>
      <c r="AL267" s="251"/>
      <c r="AM267" s="251"/>
      <c r="AN267" s="251"/>
      <c r="AO267" s="251"/>
      <c r="AQ267" s="250" t="s">
        <v>13</v>
      </c>
      <c r="AR267" s="250"/>
      <c r="AS267" s="250"/>
      <c r="AT267" s="250"/>
      <c r="AU267" s="250"/>
      <c r="AW267" s="59"/>
    </row>
    <row r="268" spans="2:50" s="57" customFormat="1" ht="9" customHeight="1" x14ac:dyDescent="0.3">
      <c r="R268" s="59"/>
      <c r="AB268" s="251"/>
      <c r="AC268" s="251"/>
      <c r="AD268" s="251"/>
      <c r="AE268" s="251"/>
      <c r="AF268" s="251"/>
      <c r="AG268" s="251"/>
      <c r="AH268" s="251"/>
      <c r="AI268" s="251"/>
      <c r="AJ268" s="251"/>
      <c r="AK268" s="251"/>
      <c r="AL268" s="251"/>
      <c r="AM268" s="251"/>
      <c r="AN268" s="251"/>
      <c r="AO268" s="251"/>
      <c r="AQ268" s="250"/>
      <c r="AR268" s="250"/>
      <c r="AS268" s="250"/>
      <c r="AT268" s="250"/>
      <c r="AU268" s="250"/>
      <c r="AW268" s="59"/>
    </row>
    <row r="269" spans="2:50" s="57" customFormat="1" ht="9" customHeight="1" x14ac:dyDescent="0.3">
      <c r="R269" s="59"/>
      <c r="AH269" s="59"/>
      <c r="AQ269" s="60"/>
      <c r="AR269" s="60"/>
      <c r="AS269" s="60"/>
      <c r="AT269" s="60"/>
      <c r="AU269" s="60"/>
      <c r="AW269" s="59"/>
    </row>
    <row r="270" spans="2:50" s="57" customFormat="1" ht="9" customHeight="1" x14ac:dyDescent="0.3">
      <c r="R270" s="59"/>
      <c r="AB270" s="251" t="s">
        <v>15</v>
      </c>
      <c r="AC270" s="251"/>
      <c r="AD270" s="251"/>
      <c r="AE270" s="251"/>
      <c r="AF270" s="251"/>
      <c r="AG270" s="251"/>
      <c r="AH270" s="251"/>
      <c r="AI270" s="251"/>
      <c r="AJ270" s="251"/>
      <c r="AK270" s="251"/>
      <c r="AL270" s="251"/>
      <c r="AM270" s="251"/>
      <c r="AN270" s="251"/>
      <c r="AO270" s="251"/>
      <c r="AQ270" s="250" t="s">
        <v>13</v>
      </c>
      <c r="AR270" s="250"/>
      <c r="AS270" s="250"/>
      <c r="AT270" s="250"/>
      <c r="AU270" s="250"/>
      <c r="AW270" s="59"/>
    </row>
    <row r="271" spans="2:50" s="57" customFormat="1" ht="9" customHeight="1" x14ac:dyDescent="0.3">
      <c r="R271" s="59"/>
      <c r="AB271" s="251"/>
      <c r="AC271" s="251"/>
      <c r="AD271" s="251"/>
      <c r="AE271" s="251"/>
      <c r="AF271" s="251"/>
      <c r="AG271" s="251"/>
      <c r="AH271" s="251"/>
      <c r="AI271" s="251"/>
      <c r="AJ271" s="251"/>
      <c r="AK271" s="251"/>
      <c r="AL271" s="251"/>
      <c r="AM271" s="251"/>
      <c r="AN271" s="251"/>
      <c r="AO271" s="251"/>
      <c r="AQ271" s="250"/>
      <c r="AR271" s="250"/>
      <c r="AS271" s="250"/>
      <c r="AT271" s="250"/>
      <c r="AU271" s="250"/>
      <c r="AW271" s="59"/>
    </row>
    <row r="272" spans="2:50" s="57" customFormat="1" ht="9" customHeight="1" x14ac:dyDescent="0.3">
      <c r="R272" s="59"/>
      <c r="AH272" s="59"/>
      <c r="AQ272" s="60"/>
      <c r="AR272" s="60"/>
      <c r="AS272" s="60"/>
      <c r="AT272" s="60"/>
      <c r="AU272" s="60"/>
      <c r="AW272" s="59"/>
    </row>
    <row r="273" spans="2:50" s="57" customFormat="1" ht="9" customHeight="1" x14ac:dyDescent="0.3">
      <c r="R273" s="59"/>
      <c r="AB273" s="251" t="s">
        <v>16</v>
      </c>
      <c r="AC273" s="251"/>
      <c r="AD273" s="251"/>
      <c r="AE273" s="251"/>
      <c r="AF273" s="251"/>
      <c r="AG273" s="251"/>
      <c r="AH273" s="251"/>
      <c r="AI273" s="251"/>
      <c r="AJ273" s="251"/>
      <c r="AK273" s="251"/>
      <c r="AL273" s="251"/>
      <c r="AM273" s="251"/>
      <c r="AN273" s="251"/>
      <c r="AO273" s="251"/>
      <c r="AQ273" s="250" t="s">
        <v>13</v>
      </c>
      <c r="AR273" s="250"/>
      <c r="AS273" s="250"/>
      <c r="AT273" s="250"/>
      <c r="AU273" s="250"/>
      <c r="AW273" s="59"/>
    </row>
    <row r="274" spans="2:50" s="57" customFormat="1" ht="9" customHeight="1" x14ac:dyDescent="0.3">
      <c r="R274" s="59"/>
      <c r="AB274" s="251"/>
      <c r="AC274" s="251"/>
      <c r="AD274" s="251"/>
      <c r="AE274" s="251"/>
      <c r="AF274" s="251"/>
      <c r="AG274" s="251"/>
      <c r="AH274" s="251"/>
      <c r="AI274" s="251"/>
      <c r="AJ274" s="251"/>
      <c r="AK274" s="251"/>
      <c r="AL274" s="251"/>
      <c r="AM274" s="251"/>
      <c r="AN274" s="251"/>
      <c r="AO274" s="251"/>
      <c r="AQ274" s="250"/>
      <c r="AR274" s="250"/>
      <c r="AS274" s="250"/>
      <c r="AT274" s="250"/>
      <c r="AU274" s="250"/>
      <c r="AW274" s="59"/>
    </row>
    <row r="275" spans="2:50" s="57" customFormat="1" ht="9" customHeight="1" x14ac:dyDescent="0.3">
      <c r="R275" s="59"/>
      <c r="AH275" s="59"/>
      <c r="AQ275" s="60"/>
      <c r="AR275" s="60"/>
      <c r="AS275" s="60"/>
      <c r="AT275" s="60"/>
      <c r="AU275" s="60"/>
      <c r="AW275" s="59"/>
    </row>
    <row r="276" spans="2:50" s="57" customFormat="1" ht="9" customHeight="1" x14ac:dyDescent="0.3">
      <c r="R276" s="59"/>
      <c r="AB276" s="251" t="s">
        <v>17</v>
      </c>
      <c r="AC276" s="251"/>
      <c r="AD276" s="251"/>
      <c r="AE276" s="251"/>
      <c r="AF276" s="251"/>
      <c r="AG276" s="251"/>
      <c r="AH276" s="251"/>
      <c r="AI276" s="251"/>
      <c r="AJ276" s="251"/>
      <c r="AK276" s="251"/>
      <c r="AL276" s="251"/>
      <c r="AM276" s="251"/>
      <c r="AN276" s="251"/>
      <c r="AO276" s="251"/>
      <c r="AQ276" s="250">
        <v>1080</v>
      </c>
      <c r="AR276" s="250"/>
      <c r="AS276" s="250"/>
      <c r="AT276" s="250"/>
      <c r="AU276" s="250"/>
      <c r="AW276" s="59"/>
    </row>
    <row r="277" spans="2:50" s="57" customFormat="1" ht="9" customHeight="1" x14ac:dyDescent="0.3">
      <c r="R277" s="59"/>
      <c r="AB277" s="251"/>
      <c r="AC277" s="251"/>
      <c r="AD277" s="251"/>
      <c r="AE277" s="251"/>
      <c r="AF277" s="251"/>
      <c r="AG277" s="251"/>
      <c r="AH277" s="251"/>
      <c r="AI277" s="251"/>
      <c r="AJ277" s="251"/>
      <c r="AK277" s="251"/>
      <c r="AL277" s="251"/>
      <c r="AM277" s="251"/>
      <c r="AN277" s="251"/>
      <c r="AO277" s="251"/>
      <c r="AQ277" s="250"/>
      <c r="AR277" s="250"/>
      <c r="AS277" s="250"/>
      <c r="AT277" s="250"/>
      <c r="AU277" s="250"/>
      <c r="AW277" s="59"/>
    </row>
    <row r="279" spans="2:50" ht="9" customHeight="1" x14ac:dyDescent="0.25">
      <c r="B279" s="235" t="s">
        <v>1049</v>
      </c>
      <c r="C279" s="235"/>
      <c r="D279" s="236" t="s">
        <v>18</v>
      </c>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10"/>
      <c r="AX279" s="11"/>
    </row>
    <row r="280" spans="2:50" ht="9" customHeight="1" x14ac:dyDescent="0.25">
      <c r="B280" s="235"/>
      <c r="C280" s="235"/>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c r="AA280" s="236"/>
      <c r="AB280" s="236"/>
      <c r="AC280" s="236"/>
      <c r="AD280" s="236"/>
      <c r="AE280" s="236"/>
      <c r="AF280" s="236"/>
      <c r="AG280" s="236"/>
      <c r="AH280" s="236"/>
      <c r="AI280" s="236"/>
      <c r="AJ280" s="236"/>
      <c r="AK280" s="236"/>
      <c r="AL280" s="236"/>
      <c r="AM280" s="236"/>
      <c r="AN280" s="236"/>
      <c r="AO280" s="236"/>
      <c r="AP280" s="236"/>
      <c r="AQ280" s="236"/>
      <c r="AR280" s="236"/>
      <c r="AS280" s="236"/>
      <c r="AT280" s="236"/>
      <c r="AU280" s="236"/>
      <c r="AV280" s="236"/>
      <c r="AW280" s="10"/>
      <c r="AX280" s="11"/>
    </row>
    <row r="281" spans="2:50" ht="9" customHeight="1" x14ac:dyDescent="0.25">
      <c r="D281" s="253" t="s">
        <v>19</v>
      </c>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c r="AS281" s="253"/>
      <c r="AT281" s="253"/>
      <c r="AU281" s="253"/>
    </row>
    <row r="282" spans="2:50" ht="9" customHeight="1" x14ac:dyDescent="0.25">
      <c r="D282" s="253"/>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c r="AA282" s="253"/>
      <c r="AB282" s="253"/>
      <c r="AC282" s="253"/>
      <c r="AD282" s="253"/>
      <c r="AE282" s="253"/>
      <c r="AF282" s="253"/>
      <c r="AG282" s="253"/>
      <c r="AH282" s="253"/>
      <c r="AI282" s="253"/>
      <c r="AJ282" s="253"/>
      <c r="AK282" s="253"/>
      <c r="AL282" s="253"/>
      <c r="AM282" s="253"/>
      <c r="AN282" s="253"/>
      <c r="AO282" s="253"/>
      <c r="AP282" s="253"/>
      <c r="AQ282" s="253"/>
      <c r="AR282" s="253"/>
      <c r="AS282" s="253"/>
      <c r="AT282" s="253"/>
      <c r="AU282" s="253"/>
    </row>
    <row r="283" spans="2:50" ht="9" customHeight="1" x14ac:dyDescent="0.25">
      <c r="D283" s="252" t="s">
        <v>20</v>
      </c>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52"/>
    </row>
    <row r="284" spans="2:50" ht="9" customHeight="1" x14ac:dyDescent="0.25">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52"/>
    </row>
    <row r="285" spans="2:50" ht="9" customHeight="1" x14ac:dyDescent="0.25">
      <c r="D285" s="252" t="s">
        <v>21</v>
      </c>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52"/>
    </row>
    <row r="286" spans="2:50" ht="9" customHeight="1" x14ac:dyDescent="0.25">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52"/>
    </row>
    <row r="287" spans="2:50" ht="9" customHeight="1" x14ac:dyDescent="0.25">
      <c r="D287" s="252" t="s">
        <v>22</v>
      </c>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52"/>
    </row>
    <row r="288" spans="2:50" ht="9" customHeight="1" x14ac:dyDescent="0.25">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row>
    <row r="289" spans="2:50" ht="9" customHeight="1" x14ac:dyDescent="0.25">
      <c r="D289" s="252" t="s">
        <v>23</v>
      </c>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row>
    <row r="290" spans="2:50" ht="9" customHeight="1" x14ac:dyDescent="0.25">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row>
    <row r="294" spans="2:50" ht="9" customHeight="1" x14ac:dyDescent="0.25">
      <c r="B294" s="235" t="s">
        <v>1049</v>
      </c>
      <c r="C294" s="235"/>
      <c r="D294" s="236" t="s">
        <v>24</v>
      </c>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c r="AA294" s="236"/>
      <c r="AB294" s="236"/>
      <c r="AC294" s="236"/>
      <c r="AD294" s="236"/>
      <c r="AE294" s="236"/>
      <c r="AF294" s="236"/>
      <c r="AG294" s="236"/>
      <c r="AH294" s="236"/>
      <c r="AI294" s="236"/>
      <c r="AJ294" s="236"/>
      <c r="AK294" s="236"/>
      <c r="AL294" s="236"/>
      <c r="AM294" s="236"/>
      <c r="AN294" s="236"/>
      <c r="AO294" s="236"/>
      <c r="AP294" s="236"/>
      <c r="AQ294" s="236"/>
      <c r="AR294" s="236"/>
      <c r="AS294" s="236"/>
      <c r="AT294" s="236"/>
      <c r="AU294" s="236"/>
      <c r="AV294" s="236"/>
      <c r="AW294" s="10"/>
      <c r="AX294" s="11"/>
    </row>
    <row r="295" spans="2:50" ht="9" customHeight="1" x14ac:dyDescent="0.25">
      <c r="B295" s="235"/>
      <c r="C295" s="235"/>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c r="AA295" s="236"/>
      <c r="AB295" s="236"/>
      <c r="AC295" s="236"/>
      <c r="AD295" s="236"/>
      <c r="AE295" s="236"/>
      <c r="AF295" s="236"/>
      <c r="AG295" s="236"/>
      <c r="AH295" s="236"/>
      <c r="AI295" s="236"/>
      <c r="AJ295" s="236"/>
      <c r="AK295" s="236"/>
      <c r="AL295" s="236"/>
      <c r="AM295" s="236"/>
      <c r="AN295" s="236"/>
      <c r="AO295" s="236"/>
      <c r="AP295" s="236"/>
      <c r="AQ295" s="236"/>
      <c r="AR295" s="236"/>
      <c r="AS295" s="236"/>
      <c r="AT295" s="236"/>
      <c r="AU295" s="236"/>
      <c r="AV295" s="236"/>
      <c r="AW295" s="10"/>
      <c r="AX295" s="11"/>
    </row>
    <row r="296" spans="2:50" ht="9" customHeight="1" x14ac:dyDescent="0.25">
      <c r="D296" s="253" t="s">
        <v>25</v>
      </c>
      <c r="E296" s="253"/>
      <c r="F296" s="253"/>
      <c r="G296" s="253"/>
      <c r="H296" s="253"/>
      <c r="I296" s="253"/>
      <c r="J296" s="253"/>
      <c r="K296" s="253"/>
      <c r="L296" s="253"/>
      <c r="M296" s="253"/>
      <c r="N296" s="253"/>
      <c r="O296" s="253"/>
      <c r="P296" s="253"/>
      <c r="Q296" s="253"/>
      <c r="R296" s="253"/>
      <c r="S296" s="253"/>
      <c r="T296" s="253"/>
      <c r="U296" s="253"/>
      <c r="V296" s="253"/>
      <c r="W296" s="253"/>
      <c r="X296" s="253"/>
      <c r="Y296" s="253"/>
      <c r="Z296" s="253"/>
      <c r="AA296" s="253"/>
      <c r="AB296" s="253"/>
      <c r="AC296" s="253"/>
      <c r="AD296" s="253"/>
      <c r="AE296" s="253"/>
      <c r="AF296" s="253"/>
      <c r="AG296" s="253"/>
      <c r="AH296" s="253"/>
      <c r="AI296" s="253"/>
      <c r="AJ296" s="253"/>
      <c r="AK296" s="253"/>
      <c r="AL296" s="253"/>
      <c r="AM296" s="253"/>
      <c r="AN296" s="253"/>
      <c r="AO296" s="253"/>
      <c r="AP296" s="253"/>
      <c r="AQ296" s="253"/>
      <c r="AR296" s="253"/>
      <c r="AS296" s="253"/>
      <c r="AT296" s="253"/>
      <c r="AU296" s="253"/>
    </row>
    <row r="297" spans="2:50" ht="9" customHeight="1" x14ac:dyDescent="0.25">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253"/>
      <c r="AF297" s="253"/>
      <c r="AG297" s="253"/>
      <c r="AH297" s="253"/>
      <c r="AI297" s="253"/>
      <c r="AJ297" s="253"/>
      <c r="AK297" s="253"/>
      <c r="AL297" s="253"/>
      <c r="AM297" s="253"/>
      <c r="AN297" s="253"/>
      <c r="AO297" s="253"/>
      <c r="AP297" s="253"/>
      <c r="AQ297" s="253"/>
      <c r="AR297" s="253"/>
      <c r="AS297" s="253"/>
      <c r="AT297" s="253"/>
      <c r="AU297" s="253"/>
    </row>
    <row r="298" spans="2:50" ht="9" customHeight="1" x14ac:dyDescent="0.25">
      <c r="D298" s="252" t="s">
        <v>26</v>
      </c>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52"/>
      <c r="AE298" s="252"/>
      <c r="AF298" s="252"/>
      <c r="AG298" s="252"/>
      <c r="AH298" s="252"/>
      <c r="AI298" s="252"/>
      <c r="AJ298" s="252"/>
      <c r="AK298" s="252"/>
      <c r="AL298" s="252"/>
      <c r="AM298" s="252"/>
      <c r="AN298" s="252"/>
      <c r="AO298" s="252"/>
      <c r="AP298" s="252"/>
      <c r="AQ298" s="252"/>
      <c r="AR298" s="252"/>
      <c r="AS298" s="252"/>
      <c r="AT298" s="252"/>
      <c r="AU298" s="252"/>
    </row>
    <row r="299" spans="2:50" ht="9" customHeight="1" x14ac:dyDescent="0.25">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52"/>
      <c r="AE299" s="252"/>
      <c r="AF299" s="252"/>
      <c r="AG299" s="252"/>
      <c r="AH299" s="252"/>
      <c r="AI299" s="252"/>
      <c r="AJ299" s="252"/>
      <c r="AK299" s="252"/>
      <c r="AL299" s="252"/>
      <c r="AM299" s="252"/>
      <c r="AN299" s="252"/>
      <c r="AO299" s="252"/>
      <c r="AP299" s="252"/>
      <c r="AQ299" s="252"/>
      <c r="AR299" s="252"/>
      <c r="AS299" s="252"/>
      <c r="AT299" s="252"/>
      <c r="AU299" s="252"/>
    </row>
    <row r="300" spans="2:50" ht="9" customHeight="1" x14ac:dyDescent="0.25">
      <c r="D300" s="252" t="s">
        <v>27</v>
      </c>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52"/>
      <c r="AE300" s="252"/>
      <c r="AF300" s="252"/>
      <c r="AG300" s="252"/>
      <c r="AH300" s="252"/>
      <c r="AI300" s="252"/>
      <c r="AJ300" s="252"/>
      <c r="AK300" s="252"/>
      <c r="AL300" s="252"/>
      <c r="AM300" s="252"/>
      <c r="AN300" s="252"/>
      <c r="AO300" s="252"/>
      <c r="AP300" s="252"/>
      <c r="AQ300" s="252"/>
      <c r="AR300" s="252"/>
      <c r="AS300" s="252"/>
      <c r="AT300" s="252"/>
      <c r="AU300" s="252"/>
    </row>
    <row r="301" spans="2:50" ht="9" customHeight="1" x14ac:dyDescent="0.25">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52"/>
      <c r="AE301" s="252"/>
      <c r="AF301" s="252"/>
      <c r="AG301" s="252"/>
      <c r="AH301" s="252"/>
      <c r="AI301" s="252"/>
      <c r="AJ301" s="252"/>
      <c r="AK301" s="252"/>
      <c r="AL301" s="252"/>
      <c r="AM301" s="252"/>
      <c r="AN301" s="252"/>
      <c r="AO301" s="252"/>
      <c r="AP301" s="252"/>
      <c r="AQ301" s="252"/>
      <c r="AR301" s="252"/>
      <c r="AS301" s="252"/>
      <c r="AT301" s="252"/>
      <c r="AU301" s="252"/>
    </row>
    <row r="302" spans="2:50" ht="9" customHeight="1" x14ac:dyDescent="0.25">
      <c r="D302" s="252" t="s">
        <v>28</v>
      </c>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52"/>
      <c r="AE302" s="252"/>
      <c r="AF302" s="252"/>
      <c r="AG302" s="252"/>
      <c r="AH302" s="252"/>
      <c r="AI302" s="252"/>
      <c r="AJ302" s="252"/>
      <c r="AK302" s="252"/>
      <c r="AL302" s="252"/>
      <c r="AM302" s="252"/>
      <c r="AN302" s="252"/>
      <c r="AO302" s="252"/>
      <c r="AP302" s="252"/>
      <c r="AQ302" s="252"/>
      <c r="AR302" s="252"/>
      <c r="AS302" s="252"/>
      <c r="AT302" s="252"/>
      <c r="AU302" s="252"/>
    </row>
    <row r="303" spans="2:50" ht="9" customHeight="1" x14ac:dyDescent="0.25">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52"/>
      <c r="AE303" s="252"/>
      <c r="AF303" s="252"/>
      <c r="AG303" s="252"/>
      <c r="AH303" s="252"/>
      <c r="AI303" s="252"/>
      <c r="AJ303" s="252"/>
      <c r="AK303" s="252"/>
      <c r="AL303" s="252"/>
      <c r="AM303" s="252"/>
      <c r="AN303" s="252"/>
      <c r="AO303" s="252"/>
      <c r="AP303" s="252"/>
      <c r="AQ303" s="252"/>
      <c r="AR303" s="252"/>
      <c r="AS303" s="252"/>
      <c r="AT303" s="252"/>
      <c r="AU303" s="252"/>
    </row>
    <row r="304" spans="2:50" ht="9" customHeight="1" x14ac:dyDescent="0.25">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52"/>
      <c r="AE304" s="252"/>
      <c r="AF304" s="252"/>
      <c r="AG304" s="252"/>
      <c r="AH304" s="252"/>
      <c r="AI304" s="252"/>
      <c r="AJ304" s="252"/>
      <c r="AK304" s="252"/>
      <c r="AL304" s="252"/>
      <c r="AM304" s="252"/>
      <c r="AN304" s="252"/>
      <c r="AO304" s="252"/>
      <c r="AP304" s="252"/>
      <c r="AQ304" s="252"/>
      <c r="AR304" s="252"/>
      <c r="AS304" s="252"/>
      <c r="AT304" s="252"/>
      <c r="AU304" s="252"/>
    </row>
    <row r="305" spans="2:50" ht="9" customHeight="1" x14ac:dyDescent="0.25">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52"/>
      <c r="AE305" s="252"/>
      <c r="AF305" s="252"/>
      <c r="AG305" s="252"/>
      <c r="AH305" s="252"/>
      <c r="AI305" s="252"/>
      <c r="AJ305" s="252"/>
      <c r="AK305" s="252"/>
      <c r="AL305" s="252"/>
      <c r="AM305" s="252"/>
      <c r="AN305" s="252"/>
      <c r="AO305" s="252"/>
      <c r="AP305" s="252"/>
      <c r="AQ305" s="252"/>
      <c r="AR305" s="252"/>
      <c r="AS305" s="252"/>
      <c r="AT305" s="252"/>
      <c r="AU305" s="252"/>
    </row>
    <row r="309" spans="2:50" ht="9" customHeight="1" x14ac:dyDescent="0.25">
      <c r="B309" s="235" t="s">
        <v>1049</v>
      </c>
      <c r="C309" s="235"/>
      <c r="D309" s="236" t="s">
        <v>29</v>
      </c>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c r="AA309" s="236"/>
      <c r="AB309" s="236"/>
      <c r="AC309" s="236"/>
      <c r="AD309" s="236"/>
      <c r="AE309" s="236"/>
      <c r="AF309" s="236"/>
      <c r="AG309" s="236"/>
      <c r="AH309" s="236"/>
      <c r="AI309" s="236"/>
      <c r="AJ309" s="236"/>
      <c r="AK309" s="236"/>
      <c r="AL309" s="236"/>
      <c r="AM309" s="236"/>
      <c r="AN309" s="236"/>
      <c r="AO309" s="236"/>
      <c r="AP309" s="236"/>
      <c r="AQ309" s="236"/>
      <c r="AR309" s="236"/>
      <c r="AS309" s="236"/>
      <c r="AT309" s="236"/>
      <c r="AU309" s="236"/>
      <c r="AV309" s="236"/>
      <c r="AW309" s="10"/>
      <c r="AX309" s="11"/>
    </row>
    <row r="310" spans="2:50" ht="9" customHeight="1" x14ac:dyDescent="0.25">
      <c r="B310" s="235"/>
      <c r="C310" s="235"/>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c r="AA310" s="236"/>
      <c r="AB310" s="236"/>
      <c r="AC310" s="236"/>
      <c r="AD310" s="236"/>
      <c r="AE310" s="236"/>
      <c r="AF310" s="236"/>
      <c r="AG310" s="236"/>
      <c r="AH310" s="236"/>
      <c r="AI310" s="236"/>
      <c r="AJ310" s="236"/>
      <c r="AK310" s="236"/>
      <c r="AL310" s="236"/>
      <c r="AM310" s="236"/>
      <c r="AN310" s="236"/>
      <c r="AO310" s="236"/>
      <c r="AP310" s="236"/>
      <c r="AQ310" s="236"/>
      <c r="AR310" s="236"/>
      <c r="AS310" s="236"/>
      <c r="AT310" s="236"/>
      <c r="AU310" s="236"/>
      <c r="AV310" s="236"/>
      <c r="AW310" s="10"/>
      <c r="AX310" s="11"/>
    </row>
    <row r="311" spans="2:50" ht="9" customHeight="1" x14ac:dyDescent="0.25">
      <c r="D311" s="253" t="s">
        <v>30</v>
      </c>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c r="AA311" s="253"/>
      <c r="AB311" s="253"/>
      <c r="AC311" s="253"/>
      <c r="AD311" s="253"/>
      <c r="AE311" s="253"/>
      <c r="AF311" s="253"/>
      <c r="AG311" s="253"/>
      <c r="AH311" s="253"/>
      <c r="AI311" s="253"/>
      <c r="AJ311" s="253"/>
      <c r="AK311" s="253"/>
      <c r="AL311" s="253"/>
      <c r="AM311" s="253"/>
      <c r="AN311" s="253"/>
      <c r="AO311" s="253"/>
      <c r="AP311" s="253"/>
      <c r="AQ311" s="253"/>
      <c r="AR311" s="253"/>
      <c r="AS311" s="253"/>
      <c r="AT311" s="253"/>
      <c r="AU311" s="253"/>
    </row>
    <row r="312" spans="2:50" ht="9" customHeight="1" x14ac:dyDescent="0.25">
      <c r="D312" s="253"/>
      <c r="E312" s="253"/>
      <c r="F312" s="253"/>
      <c r="G312" s="253"/>
      <c r="H312" s="253"/>
      <c r="I312" s="253"/>
      <c r="J312" s="253"/>
      <c r="K312" s="253"/>
      <c r="L312" s="253"/>
      <c r="M312" s="253"/>
      <c r="N312" s="253"/>
      <c r="O312" s="253"/>
      <c r="P312" s="253"/>
      <c r="Q312" s="253"/>
      <c r="R312" s="253"/>
      <c r="S312" s="253"/>
      <c r="T312" s="253"/>
      <c r="U312" s="253"/>
      <c r="V312" s="253"/>
      <c r="W312" s="253"/>
      <c r="X312" s="253"/>
      <c r="Y312" s="253"/>
      <c r="Z312" s="253"/>
      <c r="AA312" s="253"/>
      <c r="AB312" s="253"/>
      <c r="AC312" s="253"/>
      <c r="AD312" s="253"/>
      <c r="AE312" s="253"/>
      <c r="AF312" s="253"/>
      <c r="AG312" s="253"/>
      <c r="AH312" s="253"/>
      <c r="AI312" s="253"/>
      <c r="AJ312" s="253"/>
      <c r="AK312" s="253"/>
      <c r="AL312" s="253"/>
      <c r="AM312" s="253"/>
      <c r="AN312" s="253"/>
      <c r="AO312" s="253"/>
      <c r="AP312" s="253"/>
      <c r="AQ312" s="253"/>
      <c r="AR312" s="253"/>
      <c r="AS312" s="253"/>
      <c r="AT312" s="253"/>
      <c r="AU312" s="253"/>
    </row>
    <row r="313" spans="2:50" ht="9" customHeight="1" x14ac:dyDescent="0.25">
      <c r="D313" s="252" t="s">
        <v>31</v>
      </c>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52"/>
      <c r="AE313" s="252"/>
      <c r="AF313" s="252"/>
      <c r="AG313" s="252"/>
      <c r="AH313" s="252"/>
      <c r="AI313" s="252"/>
      <c r="AJ313" s="252"/>
      <c r="AK313" s="252"/>
      <c r="AL313" s="252"/>
      <c r="AM313" s="252"/>
      <c r="AN313" s="252"/>
      <c r="AO313" s="252"/>
      <c r="AP313" s="252"/>
      <c r="AQ313" s="252"/>
      <c r="AR313" s="252"/>
      <c r="AS313" s="252"/>
      <c r="AT313" s="252"/>
      <c r="AU313" s="252"/>
    </row>
    <row r="314" spans="2:50" ht="9" customHeight="1" x14ac:dyDescent="0.25">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52"/>
      <c r="AE314" s="252"/>
      <c r="AF314" s="252"/>
      <c r="AG314" s="252"/>
      <c r="AH314" s="252"/>
      <c r="AI314" s="252"/>
      <c r="AJ314" s="252"/>
      <c r="AK314" s="252"/>
      <c r="AL314" s="252"/>
      <c r="AM314" s="252"/>
      <c r="AN314" s="252"/>
      <c r="AO314" s="252"/>
      <c r="AP314" s="252"/>
      <c r="AQ314" s="252"/>
      <c r="AR314" s="252"/>
      <c r="AS314" s="252"/>
      <c r="AT314" s="252"/>
      <c r="AU314" s="252"/>
    </row>
    <row r="315" spans="2:50" ht="9" customHeight="1" x14ac:dyDescent="0.25">
      <c r="D315" s="252" t="s">
        <v>32</v>
      </c>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52"/>
      <c r="AE315" s="252"/>
      <c r="AF315" s="252"/>
      <c r="AG315" s="252"/>
      <c r="AH315" s="252"/>
      <c r="AI315" s="252"/>
      <c r="AJ315" s="252"/>
      <c r="AK315" s="252"/>
      <c r="AL315" s="252"/>
      <c r="AM315" s="252"/>
      <c r="AN315" s="252"/>
      <c r="AO315" s="252"/>
      <c r="AP315" s="252"/>
      <c r="AQ315" s="252"/>
      <c r="AR315" s="252"/>
      <c r="AS315" s="252"/>
      <c r="AT315" s="252"/>
      <c r="AU315" s="252"/>
    </row>
    <row r="316" spans="2:50" ht="9" customHeight="1" x14ac:dyDescent="0.25">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52"/>
      <c r="AE316" s="252"/>
      <c r="AF316" s="252"/>
      <c r="AG316" s="252"/>
      <c r="AH316" s="252"/>
      <c r="AI316" s="252"/>
      <c r="AJ316" s="252"/>
      <c r="AK316" s="252"/>
      <c r="AL316" s="252"/>
      <c r="AM316" s="252"/>
      <c r="AN316" s="252"/>
      <c r="AO316" s="252"/>
      <c r="AP316" s="252"/>
      <c r="AQ316" s="252"/>
      <c r="AR316" s="252"/>
      <c r="AS316" s="252"/>
      <c r="AT316" s="252"/>
      <c r="AU316" s="252"/>
    </row>
    <row r="317" spans="2:50" ht="9" customHeight="1" x14ac:dyDescent="0.25">
      <c r="D317" s="252" t="s">
        <v>33</v>
      </c>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52"/>
      <c r="AE317" s="252"/>
      <c r="AF317" s="252"/>
      <c r="AG317" s="252"/>
      <c r="AH317" s="252"/>
      <c r="AI317" s="252"/>
      <c r="AJ317" s="252"/>
      <c r="AK317" s="252"/>
      <c r="AL317" s="252"/>
      <c r="AM317" s="252"/>
      <c r="AN317" s="252"/>
      <c r="AO317" s="252"/>
      <c r="AP317" s="252"/>
      <c r="AQ317" s="252"/>
      <c r="AR317" s="252"/>
      <c r="AS317" s="252"/>
      <c r="AT317" s="252"/>
      <c r="AU317" s="252"/>
    </row>
    <row r="318" spans="2:50" ht="9" customHeight="1" x14ac:dyDescent="0.25">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52"/>
      <c r="AE318" s="252"/>
      <c r="AF318" s="252"/>
      <c r="AG318" s="252"/>
      <c r="AH318" s="252"/>
      <c r="AI318" s="252"/>
      <c r="AJ318" s="252"/>
      <c r="AK318" s="252"/>
      <c r="AL318" s="252"/>
      <c r="AM318" s="252"/>
      <c r="AN318" s="252"/>
      <c r="AO318" s="252"/>
      <c r="AP318" s="252"/>
      <c r="AQ318" s="252"/>
      <c r="AR318" s="252"/>
      <c r="AS318" s="252"/>
      <c r="AT318" s="252"/>
      <c r="AU318" s="252"/>
    </row>
    <row r="319" spans="2:50" ht="9" customHeight="1" x14ac:dyDescent="0.25">
      <c r="D319" s="252" t="s">
        <v>34</v>
      </c>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52"/>
      <c r="AE319" s="252"/>
      <c r="AF319" s="252"/>
      <c r="AG319" s="252"/>
      <c r="AH319" s="252"/>
      <c r="AI319" s="252"/>
      <c r="AJ319" s="252"/>
      <c r="AK319" s="252"/>
      <c r="AL319" s="252"/>
      <c r="AM319" s="252"/>
      <c r="AN319" s="252"/>
      <c r="AO319" s="252"/>
      <c r="AP319" s="252"/>
      <c r="AQ319" s="252"/>
      <c r="AR319" s="252"/>
      <c r="AS319" s="252"/>
      <c r="AT319" s="252"/>
      <c r="AU319" s="252"/>
    </row>
    <row r="320" spans="2:50" ht="9" customHeight="1" x14ac:dyDescent="0.25">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c r="AF320" s="252"/>
      <c r="AG320" s="252"/>
      <c r="AH320" s="252"/>
      <c r="AI320" s="252"/>
      <c r="AJ320" s="252"/>
      <c r="AK320" s="252"/>
      <c r="AL320" s="252"/>
      <c r="AM320" s="252"/>
      <c r="AN320" s="252"/>
      <c r="AO320" s="252"/>
      <c r="AP320" s="252"/>
      <c r="AQ320" s="252"/>
      <c r="AR320" s="252"/>
      <c r="AS320" s="252"/>
      <c r="AT320" s="252"/>
      <c r="AU320" s="252"/>
    </row>
    <row r="324" spans="2:50" ht="9" customHeight="1" x14ac:dyDescent="0.25">
      <c r="B324" s="235" t="s">
        <v>1049</v>
      </c>
      <c r="C324" s="235"/>
      <c r="D324" s="236" t="s">
        <v>24</v>
      </c>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c r="AA324" s="236"/>
      <c r="AB324" s="236"/>
      <c r="AC324" s="236"/>
      <c r="AD324" s="236"/>
      <c r="AE324" s="236"/>
      <c r="AF324" s="236"/>
      <c r="AG324" s="236"/>
      <c r="AH324" s="236"/>
      <c r="AI324" s="236"/>
      <c r="AJ324" s="236"/>
      <c r="AK324" s="236"/>
      <c r="AL324" s="236"/>
      <c r="AM324" s="236"/>
      <c r="AN324" s="236"/>
      <c r="AO324" s="236"/>
      <c r="AP324" s="236"/>
      <c r="AQ324" s="236"/>
      <c r="AR324" s="236"/>
      <c r="AS324" s="236"/>
      <c r="AT324" s="236"/>
      <c r="AU324" s="236"/>
      <c r="AV324" s="236"/>
      <c r="AW324" s="10"/>
      <c r="AX324" s="11"/>
    </row>
    <row r="325" spans="2:50" ht="9" customHeight="1" x14ac:dyDescent="0.25">
      <c r="B325" s="235"/>
      <c r="C325" s="235"/>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c r="AA325" s="236"/>
      <c r="AB325" s="236"/>
      <c r="AC325" s="236"/>
      <c r="AD325" s="236"/>
      <c r="AE325" s="236"/>
      <c r="AF325" s="236"/>
      <c r="AG325" s="236"/>
      <c r="AH325" s="236"/>
      <c r="AI325" s="236"/>
      <c r="AJ325" s="236"/>
      <c r="AK325" s="236"/>
      <c r="AL325" s="236"/>
      <c r="AM325" s="236"/>
      <c r="AN325" s="236"/>
      <c r="AO325" s="236"/>
      <c r="AP325" s="236"/>
      <c r="AQ325" s="236"/>
      <c r="AR325" s="236"/>
      <c r="AS325" s="236"/>
      <c r="AT325" s="236"/>
      <c r="AU325" s="236"/>
      <c r="AV325" s="236"/>
      <c r="AW325" s="10"/>
      <c r="AX325" s="11"/>
    </row>
    <row r="326" spans="2:50" ht="9" customHeight="1" x14ac:dyDescent="0.25">
      <c r="D326" s="253" t="s">
        <v>35</v>
      </c>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c r="AA326" s="253"/>
      <c r="AB326" s="253"/>
      <c r="AC326" s="253"/>
      <c r="AD326" s="253"/>
      <c r="AE326" s="253"/>
      <c r="AF326" s="253"/>
      <c r="AG326" s="253"/>
      <c r="AH326" s="253"/>
      <c r="AI326" s="253"/>
      <c r="AJ326" s="253"/>
      <c r="AK326" s="253"/>
      <c r="AL326" s="253"/>
      <c r="AM326" s="253"/>
      <c r="AN326" s="253"/>
      <c r="AO326" s="253"/>
      <c r="AP326" s="253"/>
      <c r="AQ326" s="253"/>
      <c r="AR326" s="253"/>
      <c r="AS326" s="253"/>
      <c r="AT326" s="253"/>
      <c r="AU326" s="253"/>
    </row>
    <row r="327" spans="2:50" ht="9" customHeight="1" x14ac:dyDescent="0.25">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c r="AA327" s="253"/>
      <c r="AB327" s="253"/>
      <c r="AC327" s="253"/>
      <c r="AD327" s="253"/>
      <c r="AE327" s="253"/>
      <c r="AF327" s="253"/>
      <c r="AG327" s="253"/>
      <c r="AH327" s="253"/>
      <c r="AI327" s="253"/>
      <c r="AJ327" s="253"/>
      <c r="AK327" s="253"/>
      <c r="AL327" s="253"/>
      <c r="AM327" s="253"/>
      <c r="AN327" s="253"/>
      <c r="AO327" s="253"/>
      <c r="AP327" s="253"/>
      <c r="AQ327" s="253"/>
      <c r="AR327" s="253"/>
      <c r="AS327" s="253"/>
      <c r="AT327" s="253"/>
      <c r="AU327" s="253"/>
    </row>
    <row r="328" spans="2:50" ht="9" customHeight="1" x14ac:dyDescent="0.25">
      <c r="D328" s="252" t="s">
        <v>36</v>
      </c>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52"/>
      <c r="AE328" s="252"/>
      <c r="AF328" s="252"/>
      <c r="AG328" s="252"/>
      <c r="AH328" s="252"/>
      <c r="AI328" s="252"/>
      <c r="AJ328" s="252"/>
      <c r="AK328" s="252"/>
      <c r="AL328" s="252"/>
      <c r="AM328" s="252"/>
      <c r="AN328" s="252"/>
      <c r="AO328" s="252"/>
      <c r="AP328" s="252"/>
      <c r="AQ328" s="252"/>
      <c r="AR328" s="252"/>
      <c r="AS328" s="252"/>
      <c r="AT328" s="252"/>
      <c r="AU328" s="252"/>
    </row>
    <row r="329" spans="2:50" ht="9" customHeight="1" x14ac:dyDescent="0.25">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52"/>
      <c r="AE329" s="252"/>
      <c r="AF329" s="252"/>
      <c r="AG329" s="252"/>
      <c r="AH329" s="252"/>
      <c r="AI329" s="252"/>
      <c r="AJ329" s="252"/>
      <c r="AK329" s="252"/>
      <c r="AL329" s="252"/>
      <c r="AM329" s="252"/>
      <c r="AN329" s="252"/>
      <c r="AO329" s="252"/>
      <c r="AP329" s="252"/>
      <c r="AQ329" s="252"/>
      <c r="AR329" s="252"/>
      <c r="AS329" s="252"/>
      <c r="AT329" s="252"/>
      <c r="AU329" s="252"/>
    </row>
    <row r="330" spans="2:50" ht="9" customHeight="1" x14ac:dyDescent="0.25">
      <c r="D330" s="252" t="s">
        <v>37</v>
      </c>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252"/>
      <c r="AM330" s="252"/>
      <c r="AN330" s="252"/>
      <c r="AO330" s="252"/>
      <c r="AP330" s="252"/>
      <c r="AQ330" s="252"/>
      <c r="AR330" s="252"/>
      <c r="AS330" s="252"/>
      <c r="AT330" s="252"/>
      <c r="AU330" s="252"/>
    </row>
    <row r="331" spans="2:50" ht="9" customHeight="1" x14ac:dyDescent="0.25">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252"/>
      <c r="AM331" s="252"/>
      <c r="AN331" s="252"/>
      <c r="AO331" s="252"/>
      <c r="AP331" s="252"/>
      <c r="AQ331" s="252"/>
      <c r="AR331" s="252"/>
      <c r="AS331" s="252"/>
      <c r="AT331" s="252"/>
      <c r="AU331" s="252"/>
    </row>
    <row r="332" spans="2:50" ht="9" customHeight="1" x14ac:dyDescent="0.25">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52"/>
      <c r="AE332" s="252"/>
      <c r="AF332" s="252"/>
      <c r="AG332" s="252"/>
      <c r="AH332" s="252"/>
      <c r="AI332" s="252"/>
      <c r="AJ332" s="252"/>
      <c r="AK332" s="252"/>
      <c r="AL332" s="252"/>
      <c r="AM332" s="252"/>
      <c r="AN332" s="252"/>
      <c r="AO332" s="252"/>
      <c r="AP332" s="252"/>
      <c r="AQ332" s="252"/>
      <c r="AR332" s="252"/>
      <c r="AS332" s="252"/>
      <c r="AT332" s="252"/>
      <c r="AU332" s="252"/>
    </row>
    <row r="333" spans="2:50" ht="9" customHeight="1" x14ac:dyDescent="0.25">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52"/>
      <c r="AE333" s="252"/>
      <c r="AF333" s="252"/>
      <c r="AG333" s="252"/>
      <c r="AH333" s="252"/>
      <c r="AI333" s="252"/>
      <c r="AJ333" s="252"/>
      <c r="AK333" s="252"/>
      <c r="AL333" s="252"/>
      <c r="AM333" s="252"/>
      <c r="AN333" s="252"/>
      <c r="AO333" s="252"/>
      <c r="AP333" s="252"/>
      <c r="AQ333" s="252"/>
      <c r="AR333" s="252"/>
      <c r="AS333" s="252"/>
      <c r="AT333" s="252"/>
      <c r="AU333" s="252"/>
    </row>
    <row r="334" spans="2:50" ht="9" customHeight="1" x14ac:dyDescent="0.25">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52"/>
      <c r="AE334" s="252"/>
      <c r="AF334" s="252"/>
      <c r="AG334" s="252"/>
      <c r="AH334" s="252"/>
      <c r="AI334" s="252"/>
      <c r="AJ334" s="252"/>
      <c r="AK334" s="252"/>
      <c r="AL334" s="252"/>
      <c r="AM334" s="252"/>
      <c r="AN334" s="252"/>
      <c r="AO334" s="252"/>
      <c r="AP334" s="252"/>
      <c r="AQ334" s="252"/>
      <c r="AR334" s="252"/>
      <c r="AS334" s="252"/>
      <c r="AT334" s="252"/>
      <c r="AU334" s="252"/>
    </row>
    <row r="335" spans="2:50" ht="9" customHeight="1" x14ac:dyDescent="0.25">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252"/>
      <c r="AM335" s="252"/>
      <c r="AN335" s="252"/>
      <c r="AO335" s="252"/>
      <c r="AP335" s="252"/>
      <c r="AQ335" s="252"/>
      <c r="AR335" s="252"/>
      <c r="AS335" s="252"/>
      <c r="AT335" s="252"/>
      <c r="AU335" s="252"/>
    </row>
    <row r="337" spans="1:50" ht="9" customHeight="1" x14ac:dyDescent="0.25">
      <c r="A337" s="241" t="str">
        <f>$L$94</f>
        <v>Le développement des actions collectives de prévention de la perte d'autonomie de l'ASEPT Bretagne dans le Morbihan</v>
      </c>
      <c r="B337" s="241"/>
      <c r="C337" s="241"/>
      <c r="D337" s="241"/>
      <c r="E337" s="241"/>
      <c r="F337" s="241"/>
      <c r="G337" s="241"/>
      <c r="H337" s="241"/>
      <c r="I337" s="241"/>
      <c r="J337" s="241"/>
      <c r="K337" s="241"/>
      <c r="L337" s="241"/>
      <c r="M337" s="241"/>
      <c r="N337" s="241"/>
      <c r="O337" s="241"/>
      <c r="P337" s="241"/>
      <c r="Q337" s="241"/>
      <c r="R337" s="241"/>
      <c r="S337" s="241"/>
      <c r="T337" s="241"/>
      <c r="U337" s="241"/>
      <c r="V337" s="241"/>
      <c r="W337" s="241"/>
      <c r="X337" s="241"/>
      <c r="Y337" s="241"/>
      <c r="Z337" s="241"/>
      <c r="AA337" s="241"/>
      <c r="AB337" s="241"/>
      <c r="AC337" s="241"/>
      <c r="AD337" s="241"/>
      <c r="AE337" s="241"/>
      <c r="AF337" s="241"/>
      <c r="AG337" s="241"/>
      <c r="AH337" s="241"/>
      <c r="AI337" s="241"/>
      <c r="AJ337" s="241"/>
      <c r="AK337" s="241"/>
      <c r="AL337" s="241"/>
      <c r="AM337" s="241"/>
      <c r="AN337" s="241"/>
      <c r="AO337" s="241"/>
      <c r="AP337" s="241"/>
      <c r="AQ337" s="241"/>
      <c r="AR337" s="241"/>
      <c r="AS337" s="241"/>
      <c r="AT337" s="241"/>
      <c r="AU337" s="241"/>
    </row>
    <row r="338" spans="1:50" ht="9"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c r="Y338" s="241"/>
      <c r="Z338" s="241"/>
      <c r="AA338" s="241"/>
      <c r="AB338" s="241"/>
      <c r="AC338" s="241"/>
      <c r="AD338" s="241"/>
      <c r="AE338" s="241"/>
      <c r="AF338" s="241"/>
      <c r="AG338" s="241"/>
      <c r="AH338" s="241"/>
      <c r="AI338" s="241"/>
      <c r="AJ338" s="241"/>
      <c r="AK338" s="241"/>
      <c r="AL338" s="241"/>
      <c r="AM338" s="241"/>
      <c r="AN338" s="241"/>
      <c r="AO338" s="241"/>
      <c r="AP338" s="241"/>
      <c r="AQ338" s="241"/>
      <c r="AR338" s="241"/>
      <c r="AS338" s="241"/>
      <c r="AT338" s="241"/>
      <c r="AU338" s="241"/>
    </row>
    <row r="339" spans="1:50" ht="9"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c r="V339" s="241"/>
      <c r="W339" s="241"/>
      <c r="X339" s="241"/>
      <c r="Y339" s="241"/>
      <c r="Z339" s="241"/>
      <c r="AA339" s="241"/>
      <c r="AB339" s="241"/>
      <c r="AC339" s="241"/>
      <c r="AD339" s="241"/>
      <c r="AE339" s="241"/>
      <c r="AF339" s="241"/>
      <c r="AG339" s="241"/>
      <c r="AH339" s="241"/>
      <c r="AI339" s="241"/>
      <c r="AJ339" s="241"/>
      <c r="AK339" s="241"/>
      <c r="AL339" s="241"/>
      <c r="AM339" s="241"/>
      <c r="AN339" s="241"/>
      <c r="AO339" s="241"/>
      <c r="AP339" s="241"/>
      <c r="AQ339" s="241"/>
      <c r="AR339" s="241"/>
      <c r="AS339" s="241"/>
      <c r="AT339" s="241"/>
      <c r="AU339" s="241"/>
    </row>
    <row r="340" spans="1:50" ht="9" customHeight="1" x14ac:dyDescent="0.25">
      <c r="D340" s="50"/>
      <c r="E340" s="50"/>
      <c r="F340" s="50"/>
      <c r="G340" s="50"/>
      <c r="H340" s="50"/>
      <c r="I340" s="50"/>
      <c r="J340" s="50"/>
      <c r="K340" s="50"/>
      <c r="L340" s="50"/>
      <c r="M340" s="50"/>
      <c r="N340" s="50"/>
      <c r="O340" s="50"/>
      <c r="P340" s="50"/>
      <c r="Q340" s="50"/>
      <c r="R340" s="51"/>
      <c r="S340" s="50"/>
      <c r="T340" s="50"/>
      <c r="U340" s="50"/>
      <c r="V340" s="50"/>
      <c r="W340" s="50"/>
      <c r="X340" s="50"/>
      <c r="Y340" s="50"/>
      <c r="Z340" s="50"/>
      <c r="AA340" s="50"/>
      <c r="AB340" s="50"/>
      <c r="AC340" s="50"/>
      <c r="AD340" s="50"/>
      <c r="AE340" s="50"/>
      <c r="AF340" s="50"/>
      <c r="AG340" s="50"/>
      <c r="AH340" s="51"/>
      <c r="AI340" s="50"/>
      <c r="AJ340" s="50"/>
      <c r="AK340" s="50"/>
      <c r="AL340" s="50"/>
      <c r="AM340" s="50"/>
      <c r="AN340" s="50"/>
      <c r="AO340" s="50"/>
      <c r="AP340" s="50"/>
      <c r="AQ340" s="50"/>
      <c r="AR340" s="50"/>
      <c r="AS340" s="50"/>
      <c r="AT340" s="50"/>
      <c r="AU340" s="50"/>
    </row>
    <row r="341" spans="1:50" ht="9" customHeight="1" x14ac:dyDescent="0.25">
      <c r="D341" s="234" t="s">
        <v>38</v>
      </c>
      <c r="E341" s="234"/>
      <c r="F341" s="234"/>
      <c r="G341" s="234"/>
      <c r="H341" s="234"/>
      <c r="I341" s="234"/>
      <c r="J341" s="234"/>
      <c r="K341" s="234"/>
      <c r="L341" s="234"/>
      <c r="M341" s="234"/>
      <c r="N341" s="234"/>
      <c r="O341" s="234"/>
      <c r="P341" s="234"/>
      <c r="Q341" s="234"/>
      <c r="R341" s="234"/>
      <c r="S341" s="234"/>
      <c r="T341" s="234"/>
      <c r="U341" s="234"/>
      <c r="V341" s="234"/>
      <c r="W341" s="234"/>
      <c r="X341" s="234"/>
      <c r="Y341" s="234"/>
      <c r="Z341" s="234"/>
      <c r="AA341" s="234"/>
      <c r="AB341" s="234"/>
      <c r="AC341" s="234"/>
      <c r="AD341" s="234"/>
      <c r="AE341" s="234"/>
      <c r="AF341" s="234"/>
      <c r="AG341" s="234"/>
      <c r="AH341" s="234"/>
      <c r="AI341" s="234"/>
      <c r="AJ341" s="234"/>
      <c r="AK341" s="234"/>
      <c r="AL341" s="234"/>
      <c r="AM341" s="234"/>
      <c r="AN341" s="234"/>
      <c r="AO341" s="234"/>
      <c r="AP341" s="234"/>
      <c r="AQ341" s="234"/>
      <c r="AR341" s="234"/>
      <c r="AS341" s="234"/>
      <c r="AT341" s="234"/>
      <c r="AU341" s="234"/>
    </row>
    <row r="342" spans="1:50" ht="9" customHeight="1" x14ac:dyDescent="0.25">
      <c r="D342" s="234"/>
      <c r="E342" s="234"/>
      <c r="F342" s="234"/>
      <c r="G342" s="234"/>
      <c r="H342" s="234"/>
      <c r="I342" s="234"/>
      <c r="J342" s="234"/>
      <c r="K342" s="234"/>
      <c r="L342" s="234"/>
      <c r="M342" s="234"/>
      <c r="N342" s="234"/>
      <c r="O342" s="234"/>
      <c r="P342" s="234"/>
      <c r="Q342" s="234"/>
      <c r="R342" s="234"/>
      <c r="S342" s="234"/>
      <c r="T342" s="234"/>
      <c r="U342" s="234"/>
      <c r="V342" s="234"/>
      <c r="W342" s="234"/>
      <c r="X342" s="234"/>
      <c r="Y342" s="234"/>
      <c r="Z342" s="234"/>
      <c r="AA342" s="234"/>
      <c r="AB342" s="234"/>
      <c r="AC342" s="234"/>
      <c r="AD342" s="234"/>
      <c r="AE342" s="234"/>
      <c r="AF342" s="234"/>
      <c r="AG342" s="234"/>
      <c r="AH342" s="234"/>
      <c r="AI342" s="234"/>
      <c r="AJ342" s="234"/>
      <c r="AK342" s="234"/>
      <c r="AL342" s="234"/>
      <c r="AM342" s="234"/>
      <c r="AN342" s="234"/>
      <c r="AO342" s="234"/>
      <c r="AP342" s="234"/>
      <c r="AQ342" s="234"/>
      <c r="AR342" s="234"/>
      <c r="AS342" s="234"/>
      <c r="AT342" s="234"/>
      <c r="AU342" s="234"/>
    </row>
    <row r="344" spans="1:50" ht="9" customHeight="1" x14ac:dyDescent="0.25">
      <c r="B344" s="235" t="s">
        <v>1049</v>
      </c>
      <c r="C344" s="235"/>
      <c r="D344" s="236" t="s">
        <v>39</v>
      </c>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c r="AA344" s="236"/>
      <c r="AB344" s="236"/>
      <c r="AC344" s="236"/>
      <c r="AD344" s="236"/>
      <c r="AE344" s="236"/>
      <c r="AF344" s="236"/>
      <c r="AG344" s="236"/>
      <c r="AH344" s="236"/>
      <c r="AI344" s="236"/>
      <c r="AJ344" s="236"/>
      <c r="AK344" s="236"/>
      <c r="AL344" s="236"/>
      <c r="AM344" s="236"/>
      <c r="AN344" s="236"/>
      <c r="AO344" s="236"/>
      <c r="AP344" s="236"/>
      <c r="AQ344" s="236"/>
      <c r="AR344" s="236"/>
      <c r="AS344" s="236"/>
      <c r="AT344" s="236"/>
      <c r="AU344" s="236"/>
      <c r="AV344" s="236"/>
      <c r="AW344" s="10"/>
      <c r="AX344" s="11"/>
    </row>
    <row r="345" spans="1:50" ht="9" customHeight="1" x14ac:dyDescent="0.25">
      <c r="B345" s="235"/>
      <c r="C345" s="235"/>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c r="AA345" s="236"/>
      <c r="AB345" s="236"/>
      <c r="AC345" s="236"/>
      <c r="AD345" s="236"/>
      <c r="AE345" s="236"/>
      <c r="AF345" s="236"/>
      <c r="AG345" s="236"/>
      <c r="AH345" s="236"/>
      <c r="AI345" s="236"/>
      <c r="AJ345" s="236"/>
      <c r="AK345" s="236"/>
      <c r="AL345" s="236"/>
      <c r="AM345" s="236"/>
      <c r="AN345" s="236"/>
      <c r="AO345" s="236"/>
      <c r="AP345" s="236"/>
      <c r="AQ345" s="236"/>
      <c r="AR345" s="236"/>
      <c r="AS345" s="236"/>
      <c r="AT345" s="236"/>
      <c r="AU345" s="236"/>
      <c r="AV345" s="236"/>
      <c r="AW345" s="10"/>
      <c r="AX345" s="11"/>
    </row>
    <row r="347" spans="1:50" s="14" customFormat="1" ht="9" customHeight="1" x14ac:dyDescent="0.25">
      <c r="B347" s="15"/>
      <c r="C347" s="15"/>
      <c r="D347" s="254" t="s">
        <v>40</v>
      </c>
      <c r="E347" s="254"/>
      <c r="F347" s="254"/>
      <c r="G347" s="254"/>
      <c r="H347" s="254"/>
      <c r="I347" s="254"/>
      <c r="J347" s="254"/>
      <c r="K347" s="254"/>
      <c r="L347" s="254"/>
      <c r="M347" s="15"/>
      <c r="N347" s="244" t="s">
        <v>1066</v>
      </c>
      <c r="O347" s="244"/>
      <c r="R347" s="34">
        <f>VLOOKUP(N347,Liste!A:B,2,0)</f>
        <v>1</v>
      </c>
      <c r="S347" s="15"/>
      <c r="T347" s="254" t="s">
        <v>41</v>
      </c>
      <c r="U347" s="254"/>
      <c r="V347" s="254"/>
      <c r="W347" s="254"/>
      <c r="X347" s="254"/>
      <c r="Y347" s="254"/>
      <c r="Z347" s="254"/>
      <c r="AA347" s="254"/>
      <c r="AB347" s="254"/>
      <c r="AC347" s="15"/>
      <c r="AD347" s="244" t="s">
        <v>1068</v>
      </c>
      <c r="AE347" s="244"/>
      <c r="AH347" s="34">
        <f>VLOOKUP(AD347,Liste!A:B,2,0)</f>
        <v>0</v>
      </c>
      <c r="AI347" s="15"/>
      <c r="AJ347" s="255" t="s">
        <v>42</v>
      </c>
      <c r="AK347" s="255"/>
      <c r="AL347" s="255"/>
      <c r="AM347" s="255"/>
      <c r="AN347" s="255"/>
      <c r="AO347" s="255"/>
      <c r="AP347" s="255"/>
      <c r="AQ347" s="255"/>
      <c r="AR347" s="255"/>
      <c r="AS347" s="15"/>
      <c r="AT347" s="244" t="s">
        <v>1068</v>
      </c>
      <c r="AU347" s="244"/>
      <c r="AW347" s="34">
        <f>VLOOKUP(AT347,Liste!A:B,2,0)</f>
        <v>0</v>
      </c>
    </row>
    <row r="348" spans="1:50" s="14" customFormat="1" ht="9" customHeight="1" x14ac:dyDescent="0.25">
      <c r="B348" s="15"/>
      <c r="C348" s="15"/>
      <c r="D348" s="254"/>
      <c r="E348" s="254"/>
      <c r="F348" s="254"/>
      <c r="G348" s="254"/>
      <c r="H348" s="254"/>
      <c r="I348" s="254"/>
      <c r="J348" s="254"/>
      <c r="K348" s="254"/>
      <c r="L348" s="254"/>
      <c r="M348" s="15"/>
      <c r="N348" s="244"/>
      <c r="O348" s="244"/>
      <c r="R348" s="20"/>
      <c r="S348" s="15"/>
      <c r="T348" s="254"/>
      <c r="U348" s="254"/>
      <c r="V348" s="254"/>
      <c r="W348" s="254"/>
      <c r="X348" s="254"/>
      <c r="Y348" s="254"/>
      <c r="Z348" s="254"/>
      <c r="AA348" s="254"/>
      <c r="AB348" s="254"/>
      <c r="AC348" s="15"/>
      <c r="AD348" s="244"/>
      <c r="AE348" s="244"/>
      <c r="AH348" s="20"/>
      <c r="AI348" s="15"/>
      <c r="AJ348" s="255"/>
      <c r="AK348" s="255"/>
      <c r="AL348" s="255"/>
      <c r="AM348" s="255"/>
      <c r="AN348" s="255"/>
      <c r="AO348" s="255"/>
      <c r="AP348" s="255"/>
      <c r="AQ348" s="255"/>
      <c r="AR348" s="255"/>
      <c r="AS348" s="15"/>
      <c r="AT348" s="244"/>
      <c r="AU348" s="244"/>
      <c r="AW348" s="20"/>
    </row>
    <row r="350" spans="1:50" s="14" customFormat="1" ht="9" customHeight="1" x14ac:dyDescent="0.25">
      <c r="B350" s="15"/>
      <c r="C350" s="15"/>
      <c r="D350" s="254" t="s">
        <v>43</v>
      </c>
      <c r="E350" s="254"/>
      <c r="F350" s="254"/>
      <c r="G350" s="254"/>
      <c r="H350" s="254"/>
      <c r="I350" s="254"/>
      <c r="J350" s="254"/>
      <c r="K350" s="254"/>
      <c r="L350" s="254"/>
      <c r="M350" s="15"/>
      <c r="N350" s="244" t="s">
        <v>1066</v>
      </c>
      <c r="O350" s="244"/>
      <c r="R350" s="34">
        <f>VLOOKUP(N350,Liste!A:B,2,0)</f>
        <v>1</v>
      </c>
      <c r="S350" s="15"/>
      <c r="T350" s="254" t="s">
        <v>44</v>
      </c>
      <c r="U350" s="254"/>
      <c r="V350" s="254"/>
      <c r="W350" s="254"/>
      <c r="X350" s="254"/>
      <c r="Y350" s="254"/>
      <c r="Z350" s="254"/>
      <c r="AA350" s="254"/>
      <c r="AB350" s="254"/>
      <c r="AC350" s="15"/>
      <c r="AD350" s="244" t="s">
        <v>1066</v>
      </c>
      <c r="AE350" s="244"/>
      <c r="AH350" s="34">
        <f>VLOOKUP(AD350,Liste!A:B,2,0)</f>
        <v>1</v>
      </c>
      <c r="AI350" s="15"/>
      <c r="AJ350" s="254" t="s">
        <v>45</v>
      </c>
      <c r="AK350" s="254"/>
      <c r="AL350" s="254"/>
      <c r="AM350" s="254"/>
      <c r="AN350" s="254"/>
      <c r="AO350" s="254"/>
      <c r="AP350" s="254"/>
      <c r="AQ350" s="254"/>
      <c r="AR350" s="254"/>
      <c r="AS350" s="15"/>
      <c r="AT350" s="244" t="s">
        <v>1066</v>
      </c>
      <c r="AU350" s="244"/>
      <c r="AW350" s="34">
        <f>VLOOKUP(AT350,Liste!A:B,2,0)</f>
        <v>1</v>
      </c>
    </row>
    <row r="351" spans="1:50" s="14" customFormat="1" ht="9" customHeight="1" x14ac:dyDescent="0.25">
      <c r="B351" s="15"/>
      <c r="C351" s="15"/>
      <c r="D351" s="254"/>
      <c r="E351" s="254"/>
      <c r="F351" s="254"/>
      <c r="G351" s="254"/>
      <c r="H351" s="254"/>
      <c r="I351" s="254"/>
      <c r="J351" s="254"/>
      <c r="K351" s="254"/>
      <c r="L351" s="254"/>
      <c r="M351" s="15"/>
      <c r="N351" s="244"/>
      <c r="O351" s="244"/>
      <c r="R351" s="20"/>
      <c r="S351" s="15"/>
      <c r="T351" s="254"/>
      <c r="U351" s="254"/>
      <c r="V351" s="254"/>
      <c r="W351" s="254"/>
      <c r="X351" s="254"/>
      <c r="Y351" s="254"/>
      <c r="Z351" s="254"/>
      <c r="AA351" s="254"/>
      <c r="AB351" s="254"/>
      <c r="AC351" s="15"/>
      <c r="AD351" s="244"/>
      <c r="AE351" s="244"/>
      <c r="AH351" s="20"/>
      <c r="AI351" s="15"/>
      <c r="AJ351" s="254"/>
      <c r="AK351" s="254"/>
      <c r="AL351" s="254"/>
      <c r="AM351" s="254"/>
      <c r="AN351" s="254"/>
      <c r="AO351" s="254"/>
      <c r="AP351" s="254"/>
      <c r="AQ351" s="254"/>
      <c r="AR351" s="254"/>
      <c r="AS351" s="15"/>
      <c r="AT351" s="244"/>
      <c r="AU351" s="244"/>
      <c r="AW351" s="20"/>
    </row>
    <row r="353" spans="2:50" s="14" customFormat="1" ht="9" customHeight="1" x14ac:dyDescent="0.25">
      <c r="B353" s="15"/>
      <c r="C353" s="15"/>
      <c r="D353" s="254" t="s">
        <v>46</v>
      </c>
      <c r="E353" s="254"/>
      <c r="F353" s="254"/>
      <c r="G353" s="254"/>
      <c r="H353" s="254"/>
      <c r="I353" s="254"/>
      <c r="J353" s="254"/>
      <c r="K353" s="254"/>
      <c r="L353" s="254"/>
      <c r="M353" s="15"/>
      <c r="N353" s="244" t="s">
        <v>1068</v>
      </c>
      <c r="O353" s="244"/>
      <c r="R353" s="34">
        <f>VLOOKUP(N353,Liste!A:B,2,0)</f>
        <v>0</v>
      </c>
      <c r="S353" s="15"/>
      <c r="T353" s="255" t="s">
        <v>47</v>
      </c>
      <c r="U353" s="255"/>
      <c r="V353" s="255"/>
      <c r="W353" s="255"/>
      <c r="X353" s="255"/>
      <c r="Y353" s="255"/>
      <c r="Z353" s="255"/>
      <c r="AA353" s="255"/>
      <c r="AB353" s="255"/>
      <c r="AC353" s="15"/>
      <c r="AD353" s="244" t="s">
        <v>1068</v>
      </c>
      <c r="AE353" s="244"/>
      <c r="AH353" s="34">
        <f>VLOOKUP(AD353,Liste!A:B,2,0)</f>
        <v>0</v>
      </c>
      <c r="AI353" s="15"/>
      <c r="AJ353" s="254" t="s">
        <v>48</v>
      </c>
      <c r="AK353" s="254"/>
      <c r="AL353" s="254"/>
      <c r="AM353" s="254"/>
      <c r="AN353" s="254"/>
      <c r="AO353" s="254"/>
      <c r="AP353" s="254"/>
      <c r="AQ353" s="254"/>
      <c r="AR353" s="254"/>
      <c r="AS353" s="15"/>
      <c r="AT353" s="244" t="s">
        <v>1068</v>
      </c>
      <c r="AU353" s="244"/>
      <c r="AW353" s="34">
        <f>VLOOKUP(AT353,Liste!A:B,2,0)</f>
        <v>0</v>
      </c>
    </row>
    <row r="354" spans="2:50" s="14" customFormat="1" ht="9" customHeight="1" x14ac:dyDescent="0.25">
      <c r="B354" s="15"/>
      <c r="C354" s="15"/>
      <c r="D354" s="254"/>
      <c r="E354" s="254"/>
      <c r="F354" s="254"/>
      <c r="G354" s="254"/>
      <c r="H354" s="254"/>
      <c r="I354" s="254"/>
      <c r="J354" s="254"/>
      <c r="K354" s="254"/>
      <c r="L354" s="254"/>
      <c r="M354" s="15"/>
      <c r="N354" s="244"/>
      <c r="O354" s="244"/>
      <c r="R354" s="20"/>
      <c r="S354" s="15"/>
      <c r="T354" s="255"/>
      <c r="U354" s="255"/>
      <c r="V354" s="255"/>
      <c r="W354" s="255"/>
      <c r="X354" s="255"/>
      <c r="Y354" s="255"/>
      <c r="Z354" s="255"/>
      <c r="AA354" s="255"/>
      <c r="AB354" s="255"/>
      <c r="AC354" s="15"/>
      <c r="AD354" s="244"/>
      <c r="AE354" s="244"/>
      <c r="AH354" s="20"/>
      <c r="AI354" s="15"/>
      <c r="AJ354" s="254"/>
      <c r="AK354" s="254"/>
      <c r="AL354" s="254"/>
      <c r="AM354" s="254"/>
      <c r="AN354" s="254"/>
      <c r="AO354" s="254"/>
      <c r="AP354" s="254"/>
      <c r="AQ354" s="254"/>
      <c r="AR354" s="254"/>
      <c r="AS354" s="15"/>
      <c r="AT354" s="244"/>
      <c r="AU354" s="244"/>
      <c r="AW354" s="20"/>
    </row>
    <row r="356" spans="2:50" s="14" customFormat="1" ht="9" customHeight="1" x14ac:dyDescent="0.25">
      <c r="B356" s="15"/>
      <c r="C356" s="15"/>
      <c r="D356" s="254" t="s">
        <v>49</v>
      </c>
      <c r="E356" s="254"/>
      <c r="F356" s="254"/>
      <c r="G356" s="254"/>
      <c r="H356" s="254"/>
      <c r="I356" s="254"/>
      <c r="J356" s="254"/>
      <c r="K356" s="254"/>
      <c r="L356" s="254"/>
      <c r="M356" s="15"/>
      <c r="N356" s="244" t="s">
        <v>1066</v>
      </c>
      <c r="O356" s="244"/>
      <c r="R356" s="34">
        <f>VLOOKUP(N356,Liste!A:B,2,0)</f>
        <v>1</v>
      </c>
      <c r="S356" s="15"/>
      <c r="T356" s="255" t="s">
        <v>50</v>
      </c>
      <c r="U356" s="255"/>
      <c r="V356" s="255"/>
      <c r="W356" s="255"/>
      <c r="X356" s="255"/>
      <c r="Y356" s="255"/>
      <c r="Z356" s="255"/>
      <c r="AA356" s="255"/>
      <c r="AB356" s="255"/>
      <c r="AC356" s="15"/>
      <c r="AD356" s="244" t="s">
        <v>1066</v>
      </c>
      <c r="AE356" s="244"/>
      <c r="AH356" s="34">
        <f>VLOOKUP(AD356,Liste!A:B,2,0)</f>
        <v>1</v>
      </c>
      <c r="AI356" s="15"/>
      <c r="AJ356" s="254" t="s">
        <v>51</v>
      </c>
      <c r="AK356" s="254"/>
      <c r="AL356" s="254"/>
      <c r="AM356" s="254"/>
      <c r="AN356" s="254"/>
      <c r="AO356" s="254"/>
      <c r="AP356" s="254"/>
      <c r="AQ356" s="254"/>
      <c r="AR356" s="254"/>
      <c r="AS356" s="15"/>
      <c r="AT356" s="244" t="s">
        <v>1068</v>
      </c>
      <c r="AU356" s="244"/>
      <c r="AW356" s="34">
        <f>VLOOKUP(AT356,Liste!A:B,2,0)</f>
        <v>0</v>
      </c>
    </row>
    <row r="357" spans="2:50" s="14" customFormat="1" ht="9" customHeight="1" x14ac:dyDescent="0.25">
      <c r="B357" s="15"/>
      <c r="C357" s="15"/>
      <c r="D357" s="254"/>
      <c r="E357" s="254"/>
      <c r="F357" s="254"/>
      <c r="G357" s="254"/>
      <c r="H357" s="254"/>
      <c r="I357" s="254"/>
      <c r="J357" s="254"/>
      <c r="K357" s="254"/>
      <c r="L357" s="254"/>
      <c r="M357" s="15"/>
      <c r="N357" s="244"/>
      <c r="O357" s="244"/>
      <c r="R357" s="20"/>
      <c r="S357" s="15"/>
      <c r="T357" s="255"/>
      <c r="U357" s="255"/>
      <c r="V357" s="255"/>
      <c r="W357" s="255"/>
      <c r="X357" s="255"/>
      <c r="Y357" s="255"/>
      <c r="Z357" s="255"/>
      <c r="AA357" s="255"/>
      <c r="AB357" s="255"/>
      <c r="AC357" s="15"/>
      <c r="AD357" s="244"/>
      <c r="AE357" s="244"/>
      <c r="AH357" s="20"/>
      <c r="AI357" s="15"/>
      <c r="AJ357" s="254"/>
      <c r="AK357" s="254"/>
      <c r="AL357" s="254"/>
      <c r="AM357" s="254"/>
      <c r="AN357" s="254"/>
      <c r="AO357" s="254"/>
      <c r="AP357" s="254"/>
      <c r="AQ357" s="254"/>
      <c r="AR357" s="254"/>
      <c r="AS357" s="15"/>
      <c r="AT357" s="244"/>
      <c r="AU357" s="244"/>
      <c r="AW357" s="20"/>
    </row>
    <row r="359" spans="2:50" s="14" customFormat="1" ht="9" customHeight="1" x14ac:dyDescent="0.25">
      <c r="B359" s="15"/>
      <c r="C359" s="15"/>
      <c r="D359" s="254" t="s">
        <v>52</v>
      </c>
      <c r="E359" s="254"/>
      <c r="F359" s="254"/>
      <c r="G359" s="254"/>
      <c r="H359" s="254"/>
      <c r="I359" s="254"/>
      <c r="J359" s="254"/>
      <c r="K359" s="254"/>
      <c r="L359" s="254"/>
      <c r="M359" s="15"/>
      <c r="N359" s="244" t="s">
        <v>1068</v>
      </c>
      <c r="O359" s="244"/>
      <c r="R359" s="34">
        <f>VLOOKUP(N359,Liste!A:B,2,0)</f>
        <v>0</v>
      </c>
      <c r="S359" s="15"/>
      <c r="T359" s="254" t="s">
        <v>53</v>
      </c>
      <c r="U359" s="254"/>
      <c r="V359" s="254"/>
      <c r="W359" s="254"/>
      <c r="X359" s="254"/>
      <c r="Y359" s="254"/>
      <c r="Z359" s="254"/>
      <c r="AA359" s="254"/>
      <c r="AB359" s="254"/>
      <c r="AC359" s="15"/>
      <c r="AD359" s="244" t="s">
        <v>1066</v>
      </c>
      <c r="AE359" s="244"/>
      <c r="AH359" s="34">
        <f>VLOOKUP(AD359,Liste!A:B,2,0)</f>
        <v>1</v>
      </c>
      <c r="AI359" s="15"/>
      <c r="AJ359" s="254" t="s">
        <v>54</v>
      </c>
      <c r="AK359" s="254"/>
      <c r="AL359" s="254"/>
      <c r="AM359" s="254"/>
      <c r="AN359" s="254"/>
      <c r="AO359" s="254"/>
      <c r="AP359" s="254"/>
      <c r="AQ359" s="254"/>
      <c r="AR359" s="254"/>
      <c r="AS359" s="15"/>
      <c r="AT359" s="244" t="s">
        <v>1068</v>
      </c>
      <c r="AU359" s="244"/>
      <c r="AW359" s="34">
        <f>VLOOKUP(AT359,Liste!A:B,2,0)</f>
        <v>0</v>
      </c>
    </row>
    <row r="360" spans="2:50" s="14" customFormat="1" ht="9" customHeight="1" x14ac:dyDescent="0.25">
      <c r="B360" s="15"/>
      <c r="C360" s="15"/>
      <c r="D360" s="254"/>
      <c r="E360" s="254"/>
      <c r="F360" s="254"/>
      <c r="G360" s="254"/>
      <c r="H360" s="254"/>
      <c r="I360" s="254"/>
      <c r="J360" s="254"/>
      <c r="K360" s="254"/>
      <c r="L360" s="254"/>
      <c r="M360" s="15"/>
      <c r="N360" s="244"/>
      <c r="O360" s="244"/>
      <c r="R360" s="20"/>
      <c r="S360" s="15"/>
      <c r="T360" s="254"/>
      <c r="U360" s="254"/>
      <c r="V360" s="254"/>
      <c r="W360" s="254"/>
      <c r="X360" s="254"/>
      <c r="Y360" s="254"/>
      <c r="Z360" s="254"/>
      <c r="AA360" s="254"/>
      <c r="AB360" s="254"/>
      <c r="AC360" s="15"/>
      <c r="AD360" s="244"/>
      <c r="AE360" s="244"/>
      <c r="AH360" s="20"/>
      <c r="AI360" s="15"/>
      <c r="AJ360" s="254"/>
      <c r="AK360" s="254"/>
      <c r="AL360" s="254"/>
      <c r="AM360" s="254"/>
      <c r="AN360" s="254"/>
      <c r="AO360" s="254"/>
      <c r="AP360" s="254"/>
      <c r="AQ360" s="254"/>
      <c r="AR360" s="254"/>
      <c r="AS360" s="15"/>
      <c r="AT360" s="244"/>
      <c r="AU360" s="244"/>
      <c r="AW360" s="20"/>
    </row>
    <row r="362" spans="2:50" s="14" customFormat="1" ht="9" customHeight="1" x14ac:dyDescent="0.25">
      <c r="B362" s="15"/>
      <c r="C362" s="15"/>
      <c r="D362" s="254" t="s">
        <v>55</v>
      </c>
      <c r="E362" s="254"/>
      <c r="F362" s="254"/>
      <c r="G362" s="254"/>
      <c r="H362" s="254"/>
      <c r="I362" s="254"/>
      <c r="J362" s="254"/>
      <c r="K362" s="254"/>
      <c r="L362" s="254"/>
      <c r="M362" s="15"/>
      <c r="N362" s="256" t="s">
        <v>56</v>
      </c>
      <c r="O362" s="256"/>
      <c r="P362" s="256"/>
      <c r="Q362" s="256"/>
      <c r="R362" s="256"/>
      <c r="S362" s="256"/>
      <c r="T362" s="256"/>
      <c r="U362" s="256"/>
      <c r="V362" s="256"/>
      <c r="W362" s="256"/>
      <c r="X362" s="256"/>
      <c r="Y362" s="256"/>
      <c r="Z362" s="256"/>
      <c r="AA362" s="256"/>
      <c r="AB362" s="256"/>
      <c r="AC362" s="256"/>
      <c r="AD362" s="256"/>
      <c r="AE362" s="256"/>
      <c r="AF362" s="256"/>
      <c r="AG362" s="256"/>
      <c r="AH362" s="256"/>
      <c r="AI362" s="256"/>
      <c r="AJ362" s="256"/>
      <c r="AK362" s="256"/>
      <c r="AL362" s="256"/>
      <c r="AM362" s="256"/>
      <c r="AN362" s="256"/>
      <c r="AO362" s="256"/>
      <c r="AP362" s="256"/>
      <c r="AQ362" s="256"/>
      <c r="AR362" s="256"/>
      <c r="AS362" s="256"/>
      <c r="AT362" s="256"/>
      <c r="AU362" s="256"/>
      <c r="AW362" s="34"/>
    </row>
    <row r="363" spans="2:50" s="14" customFormat="1" ht="9" customHeight="1" x14ac:dyDescent="0.25">
      <c r="B363" s="15"/>
      <c r="C363" s="15"/>
      <c r="D363" s="254"/>
      <c r="E363" s="254"/>
      <c r="F363" s="254"/>
      <c r="G363" s="254"/>
      <c r="H363" s="254"/>
      <c r="I363" s="254"/>
      <c r="J363" s="254"/>
      <c r="K363" s="254"/>
      <c r="L363" s="254"/>
      <c r="M363" s="15"/>
      <c r="N363" s="256"/>
      <c r="O363" s="256"/>
      <c r="P363" s="256"/>
      <c r="Q363" s="256"/>
      <c r="R363" s="256"/>
      <c r="S363" s="256"/>
      <c r="T363" s="256"/>
      <c r="U363" s="256"/>
      <c r="V363" s="256"/>
      <c r="W363" s="256"/>
      <c r="X363" s="256"/>
      <c r="Y363" s="256"/>
      <c r="Z363" s="256"/>
      <c r="AA363" s="256"/>
      <c r="AB363" s="256"/>
      <c r="AC363" s="256"/>
      <c r="AD363" s="256"/>
      <c r="AE363" s="256"/>
      <c r="AF363" s="256"/>
      <c r="AG363" s="256"/>
      <c r="AH363" s="256"/>
      <c r="AI363" s="256"/>
      <c r="AJ363" s="256"/>
      <c r="AK363" s="256"/>
      <c r="AL363" s="256"/>
      <c r="AM363" s="256"/>
      <c r="AN363" s="256"/>
      <c r="AO363" s="256"/>
      <c r="AP363" s="256"/>
      <c r="AQ363" s="256"/>
      <c r="AR363" s="256"/>
      <c r="AS363" s="256"/>
      <c r="AT363" s="256"/>
      <c r="AU363" s="256"/>
      <c r="AW363" s="20"/>
    </row>
    <row r="364" spans="2:50" ht="9" customHeight="1" x14ac:dyDescent="0.25">
      <c r="N364" s="256"/>
      <c r="O364" s="256"/>
      <c r="P364" s="256"/>
      <c r="Q364" s="256"/>
      <c r="R364" s="256"/>
      <c r="S364" s="256"/>
      <c r="T364" s="256"/>
      <c r="U364" s="256"/>
      <c r="V364" s="256"/>
      <c r="W364" s="256"/>
      <c r="X364" s="256"/>
      <c r="Y364" s="256"/>
      <c r="Z364" s="256"/>
      <c r="AA364" s="256"/>
      <c r="AB364" s="256"/>
      <c r="AC364" s="256"/>
      <c r="AD364" s="256"/>
      <c r="AE364" s="256"/>
      <c r="AF364" s="256"/>
      <c r="AG364" s="256"/>
      <c r="AH364" s="256"/>
      <c r="AI364" s="256"/>
      <c r="AJ364" s="256"/>
      <c r="AK364" s="256"/>
      <c r="AL364" s="256"/>
      <c r="AM364" s="256"/>
      <c r="AN364" s="256"/>
      <c r="AO364" s="256"/>
      <c r="AP364" s="256"/>
      <c r="AQ364" s="256"/>
      <c r="AR364" s="256"/>
      <c r="AS364" s="256"/>
      <c r="AT364" s="256"/>
      <c r="AU364" s="256"/>
    </row>
    <row r="365" spans="2:50" ht="9" customHeight="1" x14ac:dyDescent="0.25">
      <c r="N365" s="256"/>
      <c r="O365" s="256"/>
      <c r="P365" s="256"/>
      <c r="Q365" s="256"/>
      <c r="R365" s="256"/>
      <c r="S365" s="256"/>
      <c r="T365" s="256"/>
      <c r="U365" s="256"/>
      <c r="V365" s="256"/>
      <c r="W365" s="256"/>
      <c r="X365" s="256"/>
      <c r="Y365" s="256"/>
      <c r="Z365" s="256"/>
      <c r="AA365" s="256"/>
      <c r="AB365" s="256"/>
      <c r="AC365" s="256"/>
      <c r="AD365" s="256"/>
      <c r="AE365" s="256"/>
      <c r="AF365" s="256"/>
      <c r="AG365" s="256"/>
      <c r="AH365" s="256"/>
      <c r="AI365" s="256"/>
      <c r="AJ365" s="256"/>
      <c r="AK365" s="256"/>
      <c r="AL365" s="256"/>
      <c r="AM365" s="256"/>
      <c r="AN365" s="256"/>
      <c r="AO365" s="256"/>
      <c r="AP365" s="256"/>
      <c r="AQ365" s="256"/>
      <c r="AR365" s="256"/>
      <c r="AS365" s="256"/>
      <c r="AT365" s="256"/>
      <c r="AU365" s="256"/>
    </row>
    <row r="367" spans="2:50" ht="9" customHeight="1" x14ac:dyDescent="0.25">
      <c r="B367" s="235" t="s">
        <v>1049</v>
      </c>
      <c r="C367" s="235"/>
      <c r="D367" s="236" t="s">
        <v>57</v>
      </c>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c r="AA367" s="236"/>
      <c r="AB367" s="236"/>
      <c r="AC367" s="236"/>
      <c r="AD367" s="236"/>
      <c r="AE367" s="236"/>
      <c r="AF367" s="236"/>
      <c r="AG367" s="236"/>
      <c r="AH367" s="236"/>
      <c r="AI367" s="236"/>
      <c r="AJ367" s="236"/>
      <c r="AK367" s="236"/>
      <c r="AL367" s="236"/>
      <c r="AM367" s="236"/>
      <c r="AN367" s="236"/>
      <c r="AO367" s="236"/>
      <c r="AP367" s="236"/>
      <c r="AQ367" s="236"/>
      <c r="AR367" s="236"/>
      <c r="AS367" s="236"/>
      <c r="AT367" s="236"/>
      <c r="AU367" s="236"/>
      <c r="AV367" s="236"/>
      <c r="AW367" s="10"/>
      <c r="AX367" s="11"/>
    </row>
    <row r="368" spans="2:50" ht="9" customHeight="1" x14ac:dyDescent="0.25">
      <c r="B368" s="235"/>
      <c r="C368" s="235"/>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c r="AA368" s="236"/>
      <c r="AB368" s="236"/>
      <c r="AC368" s="236"/>
      <c r="AD368" s="236"/>
      <c r="AE368" s="236"/>
      <c r="AF368" s="236"/>
      <c r="AG368" s="236"/>
      <c r="AH368" s="236"/>
      <c r="AI368" s="236"/>
      <c r="AJ368" s="236"/>
      <c r="AK368" s="236"/>
      <c r="AL368" s="236"/>
      <c r="AM368" s="236"/>
      <c r="AN368" s="236"/>
      <c r="AO368" s="236"/>
      <c r="AP368" s="236"/>
      <c r="AQ368" s="236"/>
      <c r="AR368" s="236"/>
      <c r="AS368" s="236"/>
      <c r="AT368" s="236"/>
      <c r="AU368" s="236"/>
      <c r="AV368" s="236"/>
      <c r="AW368" s="10"/>
      <c r="AX368" s="11"/>
    </row>
    <row r="369" spans="2:50" s="14" customFormat="1" ht="9" customHeight="1" x14ac:dyDescent="0.25">
      <c r="B369" s="15"/>
      <c r="C369" s="15"/>
      <c r="D369" s="254" t="s">
        <v>58</v>
      </c>
      <c r="E369" s="254"/>
      <c r="F369" s="254"/>
      <c r="G369" s="254"/>
      <c r="H369" s="254"/>
      <c r="I369" s="254"/>
      <c r="J369" s="254"/>
      <c r="K369" s="254"/>
      <c r="L369" s="254"/>
      <c r="M369" s="15"/>
      <c r="N369" s="244" t="s">
        <v>1066</v>
      </c>
      <c r="O369" s="244"/>
      <c r="R369" s="34">
        <f>VLOOKUP(N369,Liste!A:B,2,0)</f>
        <v>1</v>
      </c>
      <c r="S369" s="15"/>
      <c r="T369" s="254" t="s">
        <v>59</v>
      </c>
      <c r="U369" s="254"/>
      <c r="V369" s="254"/>
      <c r="W369" s="254"/>
      <c r="X369" s="254"/>
      <c r="Y369" s="254"/>
      <c r="Z369" s="254"/>
      <c r="AA369" s="254"/>
      <c r="AB369" s="254"/>
      <c r="AC369" s="15"/>
      <c r="AD369" s="244" t="s">
        <v>1066</v>
      </c>
      <c r="AE369" s="244"/>
      <c r="AH369" s="34">
        <f>VLOOKUP(AD369,Liste!A:B,2,0)</f>
        <v>1</v>
      </c>
      <c r="AI369" s="15"/>
      <c r="AJ369" s="254" t="s">
        <v>60</v>
      </c>
      <c r="AK369" s="254"/>
      <c r="AL369" s="254"/>
      <c r="AM369" s="254"/>
      <c r="AN369" s="254"/>
      <c r="AO369" s="254"/>
      <c r="AP369" s="254"/>
      <c r="AQ369" s="254"/>
      <c r="AR369" s="254"/>
      <c r="AS369" s="15"/>
      <c r="AT369" s="244" t="s">
        <v>1066</v>
      </c>
      <c r="AU369" s="244"/>
      <c r="AW369" s="34">
        <f>VLOOKUP(AT369,Liste!A:B,2,0)</f>
        <v>1</v>
      </c>
    </row>
    <row r="370" spans="2:50" s="14" customFormat="1" ht="9" customHeight="1" x14ac:dyDescent="0.25">
      <c r="B370" s="15"/>
      <c r="C370" s="15"/>
      <c r="D370" s="254"/>
      <c r="E370" s="254"/>
      <c r="F370" s="254"/>
      <c r="G370" s="254"/>
      <c r="H370" s="254"/>
      <c r="I370" s="254"/>
      <c r="J370" s="254"/>
      <c r="K370" s="254"/>
      <c r="L370" s="254"/>
      <c r="M370" s="15"/>
      <c r="N370" s="244"/>
      <c r="O370" s="244"/>
      <c r="R370" s="20"/>
      <c r="S370" s="15"/>
      <c r="T370" s="254"/>
      <c r="U370" s="254"/>
      <c r="V370" s="254"/>
      <c r="W370" s="254"/>
      <c r="X370" s="254"/>
      <c r="Y370" s="254"/>
      <c r="Z370" s="254"/>
      <c r="AA370" s="254"/>
      <c r="AB370" s="254"/>
      <c r="AC370" s="15"/>
      <c r="AD370" s="244"/>
      <c r="AE370" s="244"/>
      <c r="AH370" s="20"/>
      <c r="AI370" s="15"/>
      <c r="AJ370" s="254"/>
      <c r="AK370" s="254"/>
      <c r="AL370" s="254"/>
      <c r="AM370" s="254"/>
      <c r="AN370" s="254"/>
      <c r="AO370" s="254"/>
      <c r="AP370" s="254"/>
      <c r="AQ370" s="254"/>
      <c r="AR370" s="254"/>
      <c r="AS370" s="15"/>
      <c r="AT370" s="244"/>
      <c r="AU370" s="244"/>
      <c r="AW370" s="20"/>
    </row>
    <row r="373" spans="2:50" ht="9" customHeight="1" x14ac:dyDescent="0.25">
      <c r="B373" s="235" t="s">
        <v>1049</v>
      </c>
      <c r="C373" s="235"/>
      <c r="D373" s="236" t="s">
        <v>61</v>
      </c>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c r="AA373" s="236"/>
      <c r="AB373" s="236"/>
      <c r="AC373" s="236"/>
      <c r="AD373" s="236"/>
      <c r="AE373" s="236"/>
      <c r="AF373" s="236"/>
      <c r="AG373" s="236"/>
      <c r="AH373" s="236"/>
      <c r="AI373" s="236"/>
      <c r="AJ373" s="236"/>
      <c r="AK373" s="236"/>
      <c r="AL373" s="236"/>
      <c r="AM373" s="236"/>
      <c r="AN373" s="236"/>
      <c r="AO373" s="236"/>
      <c r="AP373" s="236"/>
      <c r="AQ373" s="236"/>
      <c r="AR373" s="236"/>
      <c r="AS373" s="236"/>
      <c r="AT373" s="236"/>
      <c r="AU373" s="236"/>
      <c r="AV373" s="236"/>
      <c r="AW373" s="10"/>
      <c r="AX373" s="11"/>
    </row>
    <row r="374" spans="2:50" ht="9" customHeight="1" x14ac:dyDescent="0.25">
      <c r="B374" s="235"/>
      <c r="C374" s="235"/>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c r="AA374" s="236"/>
      <c r="AB374" s="236"/>
      <c r="AC374" s="236"/>
      <c r="AD374" s="236"/>
      <c r="AE374" s="236"/>
      <c r="AF374" s="236"/>
      <c r="AG374" s="236"/>
      <c r="AH374" s="236"/>
      <c r="AI374" s="236"/>
      <c r="AJ374" s="236"/>
      <c r="AK374" s="236"/>
      <c r="AL374" s="236"/>
      <c r="AM374" s="236"/>
      <c r="AN374" s="236"/>
      <c r="AO374" s="236"/>
      <c r="AP374" s="236"/>
      <c r="AQ374" s="236"/>
      <c r="AR374" s="236"/>
      <c r="AS374" s="236"/>
      <c r="AT374" s="236"/>
      <c r="AU374" s="236"/>
      <c r="AV374" s="236"/>
      <c r="AW374" s="10"/>
      <c r="AX374" s="11"/>
    </row>
    <row r="375" spans="2:50" ht="9" customHeight="1" x14ac:dyDescent="0.25">
      <c r="D375" s="247" t="s">
        <v>62</v>
      </c>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47"/>
    </row>
    <row r="376" spans="2:50" ht="9" customHeight="1" x14ac:dyDescent="0.25">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c r="AA376" s="247"/>
      <c r="AB376" s="247"/>
      <c r="AC376" s="247"/>
      <c r="AD376" s="247"/>
      <c r="AE376" s="247"/>
      <c r="AF376" s="247"/>
      <c r="AG376" s="247"/>
      <c r="AH376" s="247"/>
      <c r="AI376" s="247"/>
      <c r="AJ376" s="247"/>
      <c r="AK376" s="247"/>
      <c r="AL376" s="247"/>
      <c r="AM376" s="247"/>
      <c r="AN376" s="247"/>
      <c r="AO376" s="247"/>
      <c r="AP376" s="247"/>
      <c r="AQ376" s="247"/>
      <c r="AR376" s="247"/>
      <c r="AS376" s="247"/>
      <c r="AT376" s="247"/>
      <c r="AU376" s="247"/>
      <c r="AV376" s="247"/>
    </row>
    <row r="377" spans="2:50" ht="9" customHeight="1" x14ac:dyDescent="0.25">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c r="AA377" s="247"/>
      <c r="AB377" s="247"/>
      <c r="AC377" s="247"/>
      <c r="AD377" s="247"/>
      <c r="AE377" s="247"/>
      <c r="AF377" s="247"/>
      <c r="AG377" s="247"/>
      <c r="AH377" s="247"/>
      <c r="AI377" s="247"/>
      <c r="AJ377" s="247"/>
      <c r="AK377" s="247"/>
      <c r="AL377" s="247"/>
      <c r="AM377" s="247"/>
      <c r="AN377" s="247"/>
      <c r="AO377" s="247"/>
      <c r="AP377" s="247"/>
      <c r="AQ377" s="247"/>
      <c r="AR377" s="247"/>
      <c r="AS377" s="247"/>
      <c r="AT377" s="247"/>
      <c r="AU377" s="247"/>
      <c r="AV377" s="247"/>
    </row>
    <row r="378" spans="2:50" ht="9" customHeight="1" x14ac:dyDescent="0.25">
      <c r="D378" s="247"/>
      <c r="E378" s="247"/>
      <c r="F378" s="247"/>
      <c r="G378" s="247"/>
      <c r="H378" s="247"/>
      <c r="I378" s="247"/>
      <c r="J378" s="247"/>
      <c r="K378" s="247"/>
      <c r="L378" s="247"/>
      <c r="M378" s="247"/>
      <c r="N378" s="247"/>
      <c r="O378" s="247"/>
      <c r="P378" s="247"/>
      <c r="Q378" s="247"/>
      <c r="R378" s="247"/>
      <c r="S378" s="247"/>
      <c r="T378" s="247"/>
      <c r="U378" s="247"/>
      <c r="V378" s="247"/>
      <c r="W378" s="247"/>
      <c r="X378" s="247"/>
      <c r="Y378" s="247"/>
      <c r="Z378" s="247"/>
      <c r="AA378" s="247"/>
      <c r="AB378" s="247"/>
      <c r="AC378" s="247"/>
      <c r="AD378" s="247"/>
      <c r="AE378" s="247"/>
      <c r="AF378" s="247"/>
      <c r="AG378" s="247"/>
      <c r="AH378" s="247"/>
      <c r="AI378" s="247"/>
      <c r="AJ378" s="247"/>
      <c r="AK378" s="247"/>
      <c r="AL378" s="247"/>
      <c r="AM378" s="247"/>
      <c r="AN378" s="247"/>
      <c r="AO378" s="247"/>
      <c r="AP378" s="247"/>
      <c r="AQ378" s="247"/>
      <c r="AR378" s="247"/>
      <c r="AS378" s="247"/>
      <c r="AT378" s="247"/>
      <c r="AU378" s="247"/>
      <c r="AV378" s="247"/>
    </row>
    <row r="379" spans="2:50" ht="9" customHeight="1" x14ac:dyDescent="0.25">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c r="AA379" s="247"/>
      <c r="AB379" s="247"/>
      <c r="AC379" s="247"/>
      <c r="AD379" s="247"/>
      <c r="AE379" s="247"/>
      <c r="AF379" s="247"/>
      <c r="AG379" s="247"/>
      <c r="AH379" s="247"/>
      <c r="AI379" s="247"/>
      <c r="AJ379" s="247"/>
      <c r="AK379" s="247"/>
      <c r="AL379" s="247"/>
      <c r="AM379" s="247"/>
      <c r="AN379" s="247"/>
      <c r="AO379" s="247"/>
      <c r="AP379" s="247"/>
      <c r="AQ379" s="247"/>
      <c r="AR379" s="247"/>
      <c r="AS379" s="247"/>
      <c r="AT379" s="247"/>
      <c r="AU379" s="247"/>
      <c r="AV379" s="247"/>
    </row>
    <row r="380" spans="2:50" ht="9" customHeight="1" x14ac:dyDescent="0.25">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c r="AA380" s="247"/>
      <c r="AB380" s="247"/>
      <c r="AC380" s="247"/>
      <c r="AD380" s="247"/>
      <c r="AE380" s="247"/>
      <c r="AF380" s="247"/>
      <c r="AG380" s="247"/>
      <c r="AH380" s="247"/>
      <c r="AI380" s="247"/>
      <c r="AJ380" s="247"/>
      <c r="AK380" s="247"/>
      <c r="AL380" s="247"/>
      <c r="AM380" s="247"/>
      <c r="AN380" s="247"/>
      <c r="AO380" s="247"/>
      <c r="AP380" s="247"/>
      <c r="AQ380" s="247"/>
      <c r="AR380" s="247"/>
      <c r="AS380" s="247"/>
      <c r="AT380" s="247"/>
      <c r="AU380" s="247"/>
      <c r="AV380" s="247"/>
    </row>
    <row r="381" spans="2:50" ht="9" customHeight="1" x14ac:dyDescent="0.25">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c r="AA381" s="247"/>
      <c r="AB381" s="247"/>
      <c r="AC381" s="247"/>
      <c r="AD381" s="247"/>
      <c r="AE381" s="247"/>
      <c r="AF381" s="247"/>
      <c r="AG381" s="247"/>
      <c r="AH381" s="247"/>
      <c r="AI381" s="247"/>
      <c r="AJ381" s="247"/>
      <c r="AK381" s="247"/>
      <c r="AL381" s="247"/>
      <c r="AM381" s="247"/>
      <c r="AN381" s="247"/>
      <c r="AO381" s="247"/>
      <c r="AP381" s="247"/>
      <c r="AQ381" s="247"/>
      <c r="AR381" s="247"/>
      <c r="AS381" s="247"/>
      <c r="AT381" s="247"/>
      <c r="AU381" s="247"/>
      <c r="AV381" s="247"/>
    </row>
    <row r="382" spans="2:50" ht="9" customHeight="1" x14ac:dyDescent="0.25">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c r="AA382" s="247"/>
      <c r="AB382" s="247"/>
      <c r="AC382" s="247"/>
      <c r="AD382" s="247"/>
      <c r="AE382" s="247"/>
      <c r="AF382" s="247"/>
      <c r="AG382" s="247"/>
      <c r="AH382" s="247"/>
      <c r="AI382" s="247"/>
      <c r="AJ382" s="247"/>
      <c r="AK382" s="247"/>
      <c r="AL382" s="247"/>
      <c r="AM382" s="247"/>
      <c r="AN382" s="247"/>
      <c r="AO382" s="247"/>
      <c r="AP382" s="247"/>
      <c r="AQ382" s="247"/>
      <c r="AR382" s="247"/>
      <c r="AS382" s="247"/>
      <c r="AT382" s="247"/>
      <c r="AU382" s="247"/>
      <c r="AV382" s="247"/>
    </row>
    <row r="383" spans="2:50" ht="9" customHeight="1" x14ac:dyDescent="0.25">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c r="AA383" s="247"/>
      <c r="AB383" s="247"/>
      <c r="AC383" s="247"/>
      <c r="AD383" s="247"/>
      <c r="AE383" s="247"/>
      <c r="AF383" s="247"/>
      <c r="AG383" s="247"/>
      <c r="AH383" s="247"/>
      <c r="AI383" s="247"/>
      <c r="AJ383" s="247"/>
      <c r="AK383" s="247"/>
      <c r="AL383" s="247"/>
      <c r="AM383" s="247"/>
      <c r="AN383" s="247"/>
      <c r="AO383" s="247"/>
      <c r="AP383" s="247"/>
      <c r="AQ383" s="247"/>
      <c r="AR383" s="247"/>
      <c r="AS383" s="247"/>
      <c r="AT383" s="247"/>
      <c r="AU383" s="247"/>
      <c r="AV383" s="247"/>
    </row>
    <row r="384" spans="2:50" ht="9" customHeight="1" x14ac:dyDescent="0.25">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c r="AT384" s="247"/>
      <c r="AU384" s="247"/>
      <c r="AV384" s="247"/>
    </row>
    <row r="385" spans="2:50" ht="9" customHeight="1" x14ac:dyDescent="0.25">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V385" s="247"/>
    </row>
    <row r="386" spans="2:50" ht="9" customHeight="1" x14ac:dyDescent="0.25">
      <c r="D386" s="247"/>
      <c r="E386" s="247"/>
      <c r="F386" s="247"/>
      <c r="G386" s="247"/>
      <c r="H386" s="247"/>
      <c r="I386" s="247"/>
      <c r="J386" s="247"/>
      <c r="K386" s="247"/>
      <c r="L386" s="247"/>
      <c r="M386" s="247"/>
      <c r="N386" s="247"/>
      <c r="O386" s="247"/>
      <c r="P386" s="247"/>
      <c r="Q386" s="247"/>
      <c r="R386" s="247"/>
      <c r="S386" s="247"/>
      <c r="T386" s="247"/>
      <c r="U386" s="247"/>
      <c r="V386" s="247"/>
      <c r="W386" s="247"/>
      <c r="X386" s="247"/>
      <c r="Y386" s="247"/>
      <c r="Z386" s="247"/>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row>
    <row r="387" spans="2:50" ht="9" customHeight="1" x14ac:dyDescent="0.25">
      <c r="D387" s="247"/>
      <c r="E387" s="247"/>
      <c r="F387" s="247"/>
      <c r="G387" s="247"/>
      <c r="H387" s="247"/>
      <c r="I387" s="247"/>
      <c r="J387" s="247"/>
      <c r="K387" s="247"/>
      <c r="L387" s="247"/>
      <c r="M387" s="247"/>
      <c r="N387" s="247"/>
      <c r="O387" s="247"/>
      <c r="P387" s="247"/>
      <c r="Q387" s="247"/>
      <c r="R387" s="247"/>
      <c r="S387" s="247"/>
      <c r="T387" s="247"/>
      <c r="U387" s="247"/>
      <c r="V387" s="247"/>
      <c r="W387" s="247"/>
      <c r="X387" s="247"/>
      <c r="Y387" s="247"/>
      <c r="Z387" s="247"/>
      <c r="AA387" s="247"/>
      <c r="AB387" s="247"/>
      <c r="AC387" s="247"/>
      <c r="AD387" s="247"/>
      <c r="AE387" s="247"/>
      <c r="AF387" s="247"/>
      <c r="AG387" s="247"/>
      <c r="AH387" s="247"/>
      <c r="AI387" s="247"/>
      <c r="AJ387" s="247"/>
      <c r="AK387" s="247"/>
      <c r="AL387" s="247"/>
      <c r="AM387" s="247"/>
      <c r="AN387" s="247"/>
      <c r="AO387" s="247"/>
      <c r="AP387" s="247"/>
      <c r="AQ387" s="247"/>
      <c r="AR387" s="247"/>
      <c r="AS387" s="247"/>
      <c r="AT387" s="247"/>
      <c r="AU387" s="247"/>
      <c r="AV387" s="247"/>
    </row>
    <row r="388" spans="2:50" ht="9" customHeight="1" x14ac:dyDescent="0.25">
      <c r="D388" s="247"/>
      <c r="E388" s="247"/>
      <c r="F388" s="247"/>
      <c r="G388" s="247"/>
      <c r="H388" s="247"/>
      <c r="I388" s="247"/>
      <c r="J388" s="247"/>
      <c r="K388" s="247"/>
      <c r="L388" s="247"/>
      <c r="M388" s="247"/>
      <c r="N388" s="247"/>
      <c r="O388" s="247"/>
      <c r="P388" s="247"/>
      <c r="Q388" s="247"/>
      <c r="R388" s="247"/>
      <c r="S388" s="247"/>
      <c r="T388" s="247"/>
      <c r="U388" s="247"/>
      <c r="V388" s="247"/>
      <c r="W388" s="247"/>
      <c r="X388" s="247"/>
      <c r="Y388" s="247"/>
      <c r="Z388" s="247"/>
      <c r="AA388" s="247"/>
      <c r="AB388" s="247"/>
      <c r="AC388" s="247"/>
      <c r="AD388" s="247"/>
      <c r="AE388" s="247"/>
      <c r="AF388" s="247"/>
      <c r="AG388" s="247"/>
      <c r="AH388" s="247"/>
      <c r="AI388" s="247"/>
      <c r="AJ388" s="247"/>
      <c r="AK388" s="247"/>
      <c r="AL388" s="247"/>
      <c r="AM388" s="247"/>
      <c r="AN388" s="247"/>
      <c r="AO388" s="247"/>
      <c r="AP388" s="247"/>
      <c r="AQ388" s="247"/>
      <c r="AR388" s="247"/>
      <c r="AS388" s="247"/>
      <c r="AT388" s="247"/>
      <c r="AU388" s="247"/>
      <c r="AV388" s="247"/>
    </row>
    <row r="389" spans="2:50" ht="9" customHeight="1" x14ac:dyDescent="0.25">
      <c r="D389" s="247"/>
      <c r="E389" s="247"/>
      <c r="F389" s="247"/>
      <c r="G389" s="247"/>
      <c r="H389" s="247"/>
      <c r="I389" s="247"/>
      <c r="J389" s="247"/>
      <c r="K389" s="247"/>
      <c r="L389" s="247"/>
      <c r="M389" s="247"/>
      <c r="N389" s="247"/>
      <c r="O389" s="247"/>
      <c r="P389" s="247"/>
      <c r="Q389" s="247"/>
      <c r="R389" s="247"/>
      <c r="S389" s="247"/>
      <c r="T389" s="247"/>
      <c r="U389" s="247"/>
      <c r="V389" s="247"/>
      <c r="W389" s="247"/>
      <c r="X389" s="247"/>
      <c r="Y389" s="247"/>
      <c r="Z389" s="247"/>
      <c r="AA389" s="247"/>
      <c r="AB389" s="247"/>
      <c r="AC389" s="247"/>
      <c r="AD389" s="247"/>
      <c r="AE389" s="247"/>
      <c r="AF389" s="247"/>
      <c r="AG389" s="247"/>
      <c r="AH389" s="247"/>
      <c r="AI389" s="247"/>
      <c r="AJ389" s="247"/>
      <c r="AK389" s="247"/>
      <c r="AL389" s="247"/>
      <c r="AM389" s="247"/>
      <c r="AN389" s="247"/>
      <c r="AO389" s="247"/>
      <c r="AP389" s="247"/>
      <c r="AQ389" s="247"/>
      <c r="AR389" s="247"/>
      <c r="AS389" s="247"/>
      <c r="AT389" s="247"/>
      <c r="AU389" s="247"/>
      <c r="AV389" s="247"/>
    </row>
    <row r="390" spans="2:50" ht="9" customHeight="1" x14ac:dyDescent="0.25">
      <c r="D390" s="247"/>
      <c r="E390" s="247"/>
      <c r="F390" s="247"/>
      <c r="G390" s="247"/>
      <c r="H390" s="247"/>
      <c r="I390" s="247"/>
      <c r="J390" s="247"/>
      <c r="K390" s="247"/>
      <c r="L390" s="247"/>
      <c r="M390" s="247"/>
      <c r="N390" s="247"/>
      <c r="O390" s="247"/>
      <c r="P390" s="247"/>
      <c r="Q390" s="247"/>
      <c r="R390" s="247"/>
      <c r="S390" s="247"/>
      <c r="T390" s="247"/>
      <c r="U390" s="247"/>
      <c r="V390" s="247"/>
      <c r="W390" s="247"/>
      <c r="X390" s="247"/>
      <c r="Y390" s="247"/>
      <c r="Z390" s="247"/>
      <c r="AA390" s="247"/>
      <c r="AB390" s="247"/>
      <c r="AC390" s="247"/>
      <c r="AD390" s="247"/>
      <c r="AE390" s="247"/>
      <c r="AF390" s="247"/>
      <c r="AG390" s="247"/>
      <c r="AH390" s="247"/>
      <c r="AI390" s="247"/>
      <c r="AJ390" s="247"/>
      <c r="AK390" s="247"/>
      <c r="AL390" s="247"/>
      <c r="AM390" s="247"/>
      <c r="AN390" s="247"/>
      <c r="AO390" s="247"/>
      <c r="AP390" s="247"/>
      <c r="AQ390" s="247"/>
      <c r="AR390" s="247"/>
      <c r="AS390" s="247"/>
      <c r="AT390" s="247"/>
      <c r="AU390" s="247"/>
      <c r="AV390" s="247"/>
    </row>
    <row r="391" spans="2:50" ht="9" customHeight="1" x14ac:dyDescent="0.25">
      <c r="D391" s="247"/>
      <c r="E391" s="247"/>
      <c r="F391" s="247"/>
      <c r="G391" s="247"/>
      <c r="H391" s="247"/>
      <c r="I391" s="247"/>
      <c r="J391" s="247"/>
      <c r="K391" s="247"/>
      <c r="L391" s="247"/>
      <c r="M391" s="247"/>
      <c r="N391" s="247"/>
      <c r="O391" s="247"/>
      <c r="P391" s="247"/>
      <c r="Q391" s="247"/>
      <c r="R391" s="247"/>
      <c r="S391" s="247"/>
      <c r="T391" s="247"/>
      <c r="U391" s="247"/>
      <c r="V391" s="247"/>
      <c r="W391" s="247"/>
      <c r="X391" s="247"/>
      <c r="Y391" s="247"/>
      <c r="Z391" s="247"/>
      <c r="AA391" s="247"/>
      <c r="AB391" s="247"/>
      <c r="AC391" s="247"/>
      <c r="AD391" s="247"/>
      <c r="AE391" s="247"/>
      <c r="AF391" s="247"/>
      <c r="AG391" s="247"/>
      <c r="AH391" s="247"/>
      <c r="AI391" s="247"/>
      <c r="AJ391" s="247"/>
      <c r="AK391" s="247"/>
      <c r="AL391" s="247"/>
      <c r="AM391" s="247"/>
      <c r="AN391" s="247"/>
      <c r="AO391" s="247"/>
      <c r="AP391" s="247"/>
      <c r="AQ391" s="247"/>
      <c r="AR391" s="247"/>
      <c r="AS391" s="247"/>
      <c r="AT391" s="247"/>
      <c r="AU391" s="247"/>
      <c r="AV391" s="247"/>
    </row>
    <row r="392" spans="2:50" ht="9" customHeight="1" x14ac:dyDescent="0.25">
      <c r="D392" s="247"/>
      <c r="E392" s="247"/>
      <c r="F392" s="247"/>
      <c r="G392" s="247"/>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V392" s="247"/>
    </row>
    <row r="393" spans="2:50" ht="9" customHeight="1" x14ac:dyDescent="0.25">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c r="AA393" s="247"/>
      <c r="AB393" s="247"/>
      <c r="AC393" s="247"/>
      <c r="AD393" s="247"/>
      <c r="AE393" s="247"/>
      <c r="AF393" s="247"/>
      <c r="AG393" s="247"/>
      <c r="AH393" s="247"/>
      <c r="AI393" s="247"/>
      <c r="AJ393" s="247"/>
      <c r="AK393" s="247"/>
      <c r="AL393" s="247"/>
      <c r="AM393" s="247"/>
      <c r="AN393" s="247"/>
      <c r="AO393" s="247"/>
      <c r="AP393" s="247"/>
      <c r="AQ393" s="247"/>
      <c r="AR393" s="247"/>
      <c r="AS393" s="247"/>
      <c r="AT393" s="247"/>
      <c r="AU393" s="247"/>
      <c r="AV393" s="247"/>
    </row>
    <row r="394" spans="2:50" ht="9" customHeight="1" x14ac:dyDescent="0.25">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c r="AA394" s="247"/>
      <c r="AB394" s="247"/>
      <c r="AC394" s="247"/>
      <c r="AD394" s="247"/>
      <c r="AE394" s="247"/>
      <c r="AF394" s="247"/>
      <c r="AG394" s="247"/>
      <c r="AH394" s="247"/>
      <c r="AI394" s="247"/>
      <c r="AJ394" s="247"/>
      <c r="AK394" s="247"/>
      <c r="AL394" s="247"/>
      <c r="AM394" s="247"/>
      <c r="AN394" s="247"/>
      <c r="AO394" s="247"/>
      <c r="AP394" s="247"/>
      <c r="AQ394" s="247"/>
      <c r="AR394" s="247"/>
      <c r="AS394" s="247"/>
      <c r="AT394" s="247"/>
      <c r="AU394" s="247"/>
      <c r="AV394" s="247"/>
    </row>
    <row r="396" spans="2:50" ht="9" customHeight="1" x14ac:dyDescent="0.25">
      <c r="B396" s="235" t="s">
        <v>1049</v>
      </c>
      <c r="C396" s="235"/>
      <c r="D396" s="236" t="s">
        <v>63</v>
      </c>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c r="AA396" s="236"/>
      <c r="AB396" s="236"/>
      <c r="AC396" s="236"/>
      <c r="AD396" s="236"/>
      <c r="AE396" s="236"/>
      <c r="AF396" s="236"/>
      <c r="AG396" s="236"/>
      <c r="AH396" s="236"/>
      <c r="AI396" s="236"/>
      <c r="AJ396" s="236"/>
      <c r="AK396" s="236"/>
      <c r="AL396" s="236"/>
      <c r="AM396" s="236"/>
      <c r="AN396" s="236"/>
      <c r="AO396" s="236"/>
      <c r="AP396" s="236"/>
      <c r="AQ396" s="236"/>
      <c r="AR396" s="236"/>
      <c r="AS396" s="236"/>
      <c r="AT396" s="236"/>
      <c r="AU396" s="236"/>
      <c r="AV396" s="236"/>
      <c r="AW396" s="10"/>
      <c r="AX396" s="11"/>
    </row>
    <row r="397" spans="2:50" ht="9" customHeight="1" x14ac:dyDescent="0.25">
      <c r="B397" s="235"/>
      <c r="C397" s="235"/>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c r="AA397" s="236"/>
      <c r="AB397" s="236"/>
      <c r="AC397" s="236"/>
      <c r="AD397" s="236"/>
      <c r="AE397" s="236"/>
      <c r="AF397" s="236"/>
      <c r="AG397" s="236"/>
      <c r="AH397" s="236"/>
      <c r="AI397" s="236"/>
      <c r="AJ397" s="236"/>
      <c r="AK397" s="236"/>
      <c r="AL397" s="236"/>
      <c r="AM397" s="236"/>
      <c r="AN397" s="236"/>
      <c r="AO397" s="236"/>
      <c r="AP397" s="236"/>
      <c r="AQ397" s="236"/>
      <c r="AR397" s="236"/>
      <c r="AS397" s="236"/>
      <c r="AT397" s="236"/>
      <c r="AU397" s="236"/>
      <c r="AV397" s="236"/>
      <c r="AW397" s="10"/>
      <c r="AX397" s="11"/>
    </row>
    <row r="398" spans="2:50" ht="9" customHeight="1" x14ac:dyDescent="0.25">
      <c r="D398" s="247" t="s">
        <v>64</v>
      </c>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c r="AA398" s="247"/>
      <c r="AB398" s="247"/>
      <c r="AC398" s="247"/>
      <c r="AD398" s="247"/>
      <c r="AE398" s="247"/>
      <c r="AF398" s="247"/>
      <c r="AG398" s="247"/>
      <c r="AH398" s="247"/>
      <c r="AI398" s="247"/>
      <c r="AJ398" s="247"/>
      <c r="AK398" s="247"/>
      <c r="AL398" s="247"/>
      <c r="AM398" s="247"/>
      <c r="AN398" s="247"/>
      <c r="AO398" s="247"/>
      <c r="AP398" s="247"/>
      <c r="AQ398" s="247"/>
      <c r="AR398" s="247"/>
      <c r="AS398" s="247"/>
      <c r="AT398" s="247"/>
      <c r="AU398" s="247"/>
      <c r="AV398" s="247"/>
    </row>
    <row r="399" spans="2:50" ht="9" customHeight="1" x14ac:dyDescent="0.25">
      <c r="D399" s="247"/>
      <c r="E399" s="247"/>
      <c r="F399" s="247"/>
      <c r="G399" s="247"/>
      <c r="H399" s="247"/>
      <c r="I399" s="247"/>
      <c r="J399" s="247"/>
      <c r="K399" s="247"/>
      <c r="L399" s="247"/>
      <c r="M399" s="247"/>
      <c r="N399" s="247"/>
      <c r="O399" s="247"/>
      <c r="P399" s="247"/>
      <c r="Q399" s="247"/>
      <c r="R399" s="247"/>
      <c r="S399" s="247"/>
      <c r="T399" s="247"/>
      <c r="U399" s="247"/>
      <c r="V399" s="247"/>
      <c r="W399" s="247"/>
      <c r="X399" s="247"/>
      <c r="Y399" s="247"/>
      <c r="Z399" s="247"/>
      <c r="AA399" s="247"/>
      <c r="AB399" s="247"/>
      <c r="AC399" s="247"/>
      <c r="AD399" s="247"/>
      <c r="AE399" s="247"/>
      <c r="AF399" s="247"/>
      <c r="AG399" s="247"/>
      <c r="AH399" s="247"/>
      <c r="AI399" s="247"/>
      <c r="AJ399" s="247"/>
      <c r="AK399" s="247"/>
      <c r="AL399" s="247"/>
      <c r="AM399" s="247"/>
      <c r="AN399" s="247"/>
      <c r="AO399" s="247"/>
      <c r="AP399" s="247"/>
      <c r="AQ399" s="247"/>
      <c r="AR399" s="247"/>
      <c r="AS399" s="247"/>
      <c r="AT399" s="247"/>
      <c r="AU399" s="247"/>
      <c r="AV399" s="247"/>
    </row>
    <row r="400" spans="2:50" ht="9" customHeight="1" x14ac:dyDescent="0.25">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c r="AA400" s="247"/>
      <c r="AB400" s="247"/>
      <c r="AC400" s="247"/>
      <c r="AD400" s="247"/>
      <c r="AE400" s="247"/>
      <c r="AF400" s="247"/>
      <c r="AG400" s="247"/>
      <c r="AH400" s="247"/>
      <c r="AI400" s="247"/>
      <c r="AJ400" s="247"/>
      <c r="AK400" s="247"/>
      <c r="AL400" s="247"/>
      <c r="AM400" s="247"/>
      <c r="AN400" s="247"/>
      <c r="AO400" s="247"/>
      <c r="AP400" s="247"/>
      <c r="AQ400" s="247"/>
      <c r="AR400" s="247"/>
      <c r="AS400" s="247"/>
      <c r="AT400" s="247"/>
      <c r="AU400" s="247"/>
      <c r="AV400" s="247"/>
    </row>
    <row r="401" spans="2:50" ht="9" customHeight="1" x14ac:dyDescent="0.25">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c r="AA401" s="247"/>
      <c r="AB401" s="247"/>
      <c r="AC401" s="247"/>
      <c r="AD401" s="247"/>
      <c r="AE401" s="247"/>
      <c r="AF401" s="247"/>
      <c r="AG401" s="247"/>
      <c r="AH401" s="247"/>
      <c r="AI401" s="247"/>
      <c r="AJ401" s="247"/>
      <c r="AK401" s="247"/>
      <c r="AL401" s="247"/>
      <c r="AM401" s="247"/>
      <c r="AN401" s="247"/>
      <c r="AO401" s="247"/>
      <c r="AP401" s="247"/>
      <c r="AQ401" s="247"/>
      <c r="AR401" s="247"/>
      <c r="AS401" s="247"/>
      <c r="AT401" s="247"/>
      <c r="AU401" s="247"/>
      <c r="AV401" s="247"/>
    </row>
    <row r="402" spans="2:50" ht="9" customHeight="1" x14ac:dyDescent="0.25">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c r="AA402" s="247"/>
      <c r="AB402" s="247"/>
      <c r="AC402" s="247"/>
      <c r="AD402" s="247"/>
      <c r="AE402" s="247"/>
      <c r="AF402" s="247"/>
      <c r="AG402" s="247"/>
      <c r="AH402" s="247"/>
      <c r="AI402" s="247"/>
      <c r="AJ402" s="247"/>
      <c r="AK402" s="247"/>
      <c r="AL402" s="247"/>
      <c r="AM402" s="247"/>
      <c r="AN402" s="247"/>
      <c r="AO402" s="247"/>
      <c r="AP402" s="247"/>
      <c r="AQ402" s="247"/>
      <c r="AR402" s="247"/>
      <c r="AS402" s="247"/>
      <c r="AT402" s="247"/>
      <c r="AU402" s="247"/>
      <c r="AV402" s="247"/>
    </row>
    <row r="403" spans="2:50" ht="9" customHeight="1" x14ac:dyDescent="0.25">
      <c r="D403" s="247"/>
      <c r="E403" s="247"/>
      <c r="F403" s="247"/>
      <c r="G403" s="247"/>
      <c r="H403" s="247"/>
      <c r="I403" s="247"/>
      <c r="J403" s="247"/>
      <c r="K403" s="247"/>
      <c r="L403" s="247"/>
      <c r="M403" s="247"/>
      <c r="N403" s="247"/>
      <c r="O403" s="247"/>
      <c r="P403" s="247"/>
      <c r="Q403" s="247"/>
      <c r="R403" s="247"/>
      <c r="S403" s="247"/>
      <c r="T403" s="247"/>
      <c r="U403" s="247"/>
      <c r="V403" s="247"/>
      <c r="W403" s="247"/>
      <c r="X403" s="247"/>
      <c r="Y403" s="247"/>
      <c r="Z403" s="247"/>
      <c r="AA403" s="247"/>
      <c r="AB403" s="247"/>
      <c r="AC403" s="247"/>
      <c r="AD403" s="247"/>
      <c r="AE403" s="247"/>
      <c r="AF403" s="247"/>
      <c r="AG403" s="247"/>
      <c r="AH403" s="247"/>
      <c r="AI403" s="247"/>
      <c r="AJ403" s="247"/>
      <c r="AK403" s="247"/>
      <c r="AL403" s="247"/>
      <c r="AM403" s="247"/>
      <c r="AN403" s="247"/>
      <c r="AO403" s="247"/>
      <c r="AP403" s="247"/>
      <c r="AQ403" s="247"/>
      <c r="AR403" s="247"/>
      <c r="AS403" s="247"/>
      <c r="AT403" s="247"/>
      <c r="AU403" s="247"/>
      <c r="AV403" s="247"/>
    </row>
    <row r="404" spans="2:50" ht="9" customHeight="1" x14ac:dyDescent="0.25">
      <c r="D404" s="247"/>
      <c r="E404" s="247"/>
      <c r="F404" s="247"/>
      <c r="G404" s="247"/>
      <c r="H404" s="247"/>
      <c r="I404" s="247"/>
      <c r="J404" s="247"/>
      <c r="K404" s="247"/>
      <c r="L404" s="247"/>
      <c r="M404" s="247"/>
      <c r="N404" s="247"/>
      <c r="O404" s="247"/>
      <c r="P404" s="247"/>
      <c r="Q404" s="247"/>
      <c r="R404" s="247"/>
      <c r="S404" s="247"/>
      <c r="T404" s="247"/>
      <c r="U404" s="247"/>
      <c r="V404" s="247"/>
      <c r="W404" s="247"/>
      <c r="X404" s="247"/>
      <c r="Y404" s="247"/>
      <c r="Z404" s="247"/>
      <c r="AA404" s="247"/>
      <c r="AB404" s="247"/>
      <c r="AC404" s="247"/>
      <c r="AD404" s="247"/>
      <c r="AE404" s="247"/>
      <c r="AF404" s="247"/>
      <c r="AG404" s="247"/>
      <c r="AH404" s="247"/>
      <c r="AI404" s="247"/>
      <c r="AJ404" s="247"/>
      <c r="AK404" s="247"/>
      <c r="AL404" s="247"/>
      <c r="AM404" s="247"/>
      <c r="AN404" s="247"/>
      <c r="AO404" s="247"/>
      <c r="AP404" s="247"/>
      <c r="AQ404" s="247"/>
      <c r="AR404" s="247"/>
      <c r="AS404" s="247"/>
      <c r="AT404" s="247"/>
      <c r="AU404" s="247"/>
      <c r="AV404" s="247"/>
    </row>
    <row r="405" spans="2:50" ht="9" customHeight="1" x14ac:dyDescent="0.25">
      <c r="D405" s="247"/>
      <c r="E405" s="247"/>
      <c r="F405" s="247"/>
      <c r="G405" s="247"/>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247"/>
      <c r="AE405" s="247"/>
      <c r="AF405" s="247"/>
      <c r="AG405" s="247"/>
      <c r="AH405" s="247"/>
      <c r="AI405" s="247"/>
      <c r="AJ405" s="247"/>
      <c r="AK405" s="247"/>
      <c r="AL405" s="247"/>
      <c r="AM405" s="247"/>
      <c r="AN405" s="247"/>
      <c r="AO405" s="247"/>
      <c r="AP405" s="247"/>
      <c r="AQ405" s="247"/>
      <c r="AR405" s="247"/>
      <c r="AS405" s="247"/>
      <c r="AT405" s="247"/>
      <c r="AU405" s="247"/>
      <c r="AV405" s="247"/>
    </row>
    <row r="406" spans="2:50" ht="9" customHeight="1" x14ac:dyDescent="0.25">
      <c r="D406" s="247"/>
      <c r="E406" s="247"/>
      <c r="F406" s="247"/>
      <c r="G406" s="247"/>
      <c r="H406" s="247"/>
      <c r="I406" s="247"/>
      <c r="J406" s="247"/>
      <c r="K406" s="247"/>
      <c r="L406" s="247"/>
      <c r="M406" s="247"/>
      <c r="N406" s="247"/>
      <c r="O406" s="247"/>
      <c r="P406" s="247"/>
      <c r="Q406" s="247"/>
      <c r="R406" s="247"/>
      <c r="S406" s="247"/>
      <c r="T406" s="247"/>
      <c r="U406" s="247"/>
      <c r="V406" s="247"/>
      <c r="W406" s="247"/>
      <c r="X406" s="247"/>
      <c r="Y406" s="247"/>
      <c r="Z406" s="247"/>
      <c r="AA406" s="247"/>
      <c r="AB406" s="247"/>
      <c r="AC406" s="247"/>
      <c r="AD406" s="247"/>
      <c r="AE406" s="247"/>
      <c r="AF406" s="247"/>
      <c r="AG406" s="247"/>
      <c r="AH406" s="247"/>
      <c r="AI406" s="247"/>
      <c r="AJ406" s="247"/>
      <c r="AK406" s="247"/>
      <c r="AL406" s="247"/>
      <c r="AM406" s="247"/>
      <c r="AN406" s="247"/>
      <c r="AO406" s="247"/>
      <c r="AP406" s="247"/>
      <c r="AQ406" s="247"/>
      <c r="AR406" s="247"/>
      <c r="AS406" s="247"/>
      <c r="AT406" s="247"/>
      <c r="AU406" s="247"/>
      <c r="AV406" s="247"/>
    </row>
    <row r="407" spans="2:50" ht="9" customHeight="1" x14ac:dyDescent="0.25">
      <c r="D407" s="247"/>
      <c r="E407" s="247"/>
      <c r="F407" s="247"/>
      <c r="G407" s="247"/>
      <c r="H407" s="247"/>
      <c r="I407" s="247"/>
      <c r="J407" s="247"/>
      <c r="K407" s="247"/>
      <c r="L407" s="247"/>
      <c r="M407" s="247"/>
      <c r="N407" s="247"/>
      <c r="O407" s="247"/>
      <c r="P407" s="247"/>
      <c r="Q407" s="247"/>
      <c r="R407" s="247"/>
      <c r="S407" s="247"/>
      <c r="T407" s="247"/>
      <c r="U407" s="247"/>
      <c r="V407" s="247"/>
      <c r="W407" s="247"/>
      <c r="X407" s="247"/>
      <c r="Y407" s="247"/>
      <c r="Z407" s="247"/>
      <c r="AA407" s="247"/>
      <c r="AB407" s="247"/>
      <c r="AC407" s="247"/>
      <c r="AD407" s="247"/>
      <c r="AE407" s="247"/>
      <c r="AF407" s="247"/>
      <c r="AG407" s="247"/>
      <c r="AH407" s="247"/>
      <c r="AI407" s="247"/>
      <c r="AJ407" s="247"/>
      <c r="AK407" s="247"/>
      <c r="AL407" s="247"/>
      <c r="AM407" s="247"/>
      <c r="AN407" s="247"/>
      <c r="AO407" s="247"/>
      <c r="AP407" s="247"/>
      <c r="AQ407" s="247"/>
      <c r="AR407" s="247"/>
      <c r="AS407" s="247"/>
      <c r="AT407" s="247"/>
      <c r="AU407" s="247"/>
      <c r="AV407" s="247"/>
    </row>
    <row r="408" spans="2:50" ht="9" customHeight="1" x14ac:dyDescent="0.25">
      <c r="D408" s="247"/>
      <c r="E408" s="247"/>
      <c r="F408" s="247"/>
      <c r="G408" s="247"/>
      <c r="H408" s="247"/>
      <c r="I408" s="247"/>
      <c r="J408" s="247"/>
      <c r="K408" s="247"/>
      <c r="L408" s="247"/>
      <c r="M408" s="247"/>
      <c r="N408" s="247"/>
      <c r="O408" s="247"/>
      <c r="P408" s="247"/>
      <c r="Q408" s="247"/>
      <c r="R408" s="247"/>
      <c r="S408" s="247"/>
      <c r="T408" s="247"/>
      <c r="U408" s="247"/>
      <c r="V408" s="247"/>
      <c r="W408" s="247"/>
      <c r="X408" s="247"/>
      <c r="Y408" s="247"/>
      <c r="Z408" s="247"/>
      <c r="AA408" s="247"/>
      <c r="AB408" s="247"/>
      <c r="AC408" s="247"/>
      <c r="AD408" s="247"/>
      <c r="AE408" s="247"/>
      <c r="AF408" s="247"/>
      <c r="AG408" s="247"/>
      <c r="AH408" s="247"/>
      <c r="AI408" s="247"/>
      <c r="AJ408" s="247"/>
      <c r="AK408" s="247"/>
      <c r="AL408" s="247"/>
      <c r="AM408" s="247"/>
      <c r="AN408" s="247"/>
      <c r="AO408" s="247"/>
      <c r="AP408" s="247"/>
      <c r="AQ408" s="247"/>
      <c r="AR408" s="247"/>
      <c r="AS408" s="247"/>
      <c r="AT408" s="247"/>
      <c r="AU408" s="247"/>
      <c r="AV408" s="247"/>
    </row>
    <row r="410" spans="2:50" ht="9" customHeight="1" x14ac:dyDescent="0.25">
      <c r="B410" s="235" t="s">
        <v>1049</v>
      </c>
      <c r="C410" s="235"/>
      <c r="D410" s="236" t="s">
        <v>65</v>
      </c>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c r="AA410" s="236"/>
      <c r="AB410" s="236"/>
      <c r="AC410" s="236"/>
      <c r="AD410" s="236"/>
      <c r="AE410" s="236"/>
      <c r="AF410" s="236"/>
      <c r="AG410" s="236"/>
      <c r="AH410" s="236"/>
      <c r="AI410" s="236"/>
      <c r="AJ410" s="236"/>
      <c r="AK410" s="236"/>
      <c r="AL410" s="236"/>
      <c r="AM410" s="236"/>
      <c r="AN410" s="236"/>
      <c r="AO410" s="236"/>
      <c r="AP410" s="236"/>
      <c r="AQ410" s="236"/>
      <c r="AR410" s="236"/>
      <c r="AS410" s="236"/>
      <c r="AT410" s="236"/>
      <c r="AU410" s="236"/>
      <c r="AV410" s="236"/>
      <c r="AW410" s="10"/>
      <c r="AX410" s="11"/>
    </row>
    <row r="411" spans="2:50" ht="9" customHeight="1" x14ac:dyDescent="0.25">
      <c r="B411" s="235"/>
      <c r="C411" s="235"/>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c r="AA411" s="236"/>
      <c r="AB411" s="236"/>
      <c r="AC411" s="236"/>
      <c r="AD411" s="236"/>
      <c r="AE411" s="236"/>
      <c r="AF411" s="236"/>
      <c r="AG411" s="236"/>
      <c r="AH411" s="236"/>
      <c r="AI411" s="236"/>
      <c r="AJ411" s="236"/>
      <c r="AK411" s="236"/>
      <c r="AL411" s="236"/>
      <c r="AM411" s="236"/>
      <c r="AN411" s="236"/>
      <c r="AO411" s="236"/>
      <c r="AP411" s="236"/>
      <c r="AQ411" s="236"/>
      <c r="AR411" s="236"/>
      <c r="AS411" s="236"/>
      <c r="AT411" s="236"/>
      <c r="AU411" s="236"/>
      <c r="AV411" s="236"/>
      <c r="AW411" s="10"/>
      <c r="AX411" s="11"/>
    </row>
    <row r="412" spans="2:50" ht="9" customHeight="1" x14ac:dyDescent="0.25">
      <c r="D412" s="247" t="s">
        <v>66</v>
      </c>
      <c r="E412" s="247"/>
      <c r="F412" s="247"/>
      <c r="G412" s="247"/>
      <c r="H412" s="247"/>
      <c r="I412" s="247"/>
      <c r="J412" s="247"/>
      <c r="K412" s="247"/>
      <c r="L412" s="247"/>
      <c r="M412" s="247"/>
      <c r="N412" s="247"/>
      <c r="O412" s="247"/>
      <c r="P412" s="247"/>
      <c r="Q412" s="247"/>
      <c r="R412" s="247"/>
      <c r="S412" s="247"/>
      <c r="T412" s="247"/>
      <c r="U412" s="247"/>
      <c r="V412" s="247"/>
      <c r="W412" s="247"/>
      <c r="X412" s="247"/>
      <c r="Y412" s="247"/>
      <c r="Z412" s="247"/>
      <c r="AA412" s="247"/>
      <c r="AB412" s="247"/>
      <c r="AC412" s="247"/>
      <c r="AD412" s="247"/>
      <c r="AE412" s="247"/>
      <c r="AF412" s="247"/>
      <c r="AG412" s="247"/>
      <c r="AH412" s="247"/>
      <c r="AI412" s="247"/>
      <c r="AJ412" s="247"/>
      <c r="AK412" s="247"/>
      <c r="AL412" s="247"/>
      <c r="AM412" s="247"/>
      <c r="AN412" s="247"/>
      <c r="AO412" s="247"/>
      <c r="AP412" s="247"/>
      <c r="AQ412" s="247"/>
      <c r="AR412" s="247"/>
      <c r="AS412" s="247"/>
      <c r="AT412" s="247"/>
      <c r="AU412" s="247"/>
      <c r="AV412" s="247"/>
    </row>
    <row r="413" spans="2:50" ht="9" customHeight="1" x14ac:dyDescent="0.25">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c r="AL413" s="247"/>
      <c r="AM413" s="247"/>
      <c r="AN413" s="247"/>
      <c r="AO413" s="247"/>
      <c r="AP413" s="247"/>
      <c r="AQ413" s="247"/>
      <c r="AR413" s="247"/>
      <c r="AS413" s="247"/>
      <c r="AT413" s="247"/>
      <c r="AU413" s="247"/>
      <c r="AV413" s="247"/>
    </row>
    <row r="414" spans="2:50" ht="9" customHeight="1" x14ac:dyDescent="0.25">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c r="AA414" s="247"/>
      <c r="AB414" s="247"/>
      <c r="AC414" s="247"/>
      <c r="AD414" s="247"/>
      <c r="AE414" s="247"/>
      <c r="AF414" s="247"/>
      <c r="AG414" s="247"/>
      <c r="AH414" s="247"/>
      <c r="AI414" s="247"/>
      <c r="AJ414" s="247"/>
      <c r="AK414" s="247"/>
      <c r="AL414" s="247"/>
      <c r="AM414" s="247"/>
      <c r="AN414" s="247"/>
      <c r="AO414" s="247"/>
      <c r="AP414" s="247"/>
      <c r="AQ414" s="247"/>
      <c r="AR414" s="247"/>
      <c r="AS414" s="247"/>
      <c r="AT414" s="247"/>
      <c r="AU414" s="247"/>
      <c r="AV414" s="247"/>
    </row>
    <row r="415" spans="2:50" ht="9" customHeight="1" x14ac:dyDescent="0.25">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c r="AA415" s="247"/>
      <c r="AB415" s="247"/>
      <c r="AC415" s="247"/>
      <c r="AD415" s="247"/>
      <c r="AE415" s="247"/>
      <c r="AF415" s="247"/>
      <c r="AG415" s="247"/>
      <c r="AH415" s="247"/>
      <c r="AI415" s="247"/>
      <c r="AJ415" s="247"/>
      <c r="AK415" s="247"/>
      <c r="AL415" s="247"/>
      <c r="AM415" s="247"/>
      <c r="AN415" s="247"/>
      <c r="AO415" s="247"/>
      <c r="AP415" s="247"/>
      <c r="AQ415" s="247"/>
      <c r="AR415" s="247"/>
      <c r="AS415" s="247"/>
      <c r="AT415" s="247"/>
      <c r="AU415" s="247"/>
      <c r="AV415" s="247"/>
    </row>
    <row r="416" spans="2:50" ht="9" customHeight="1" x14ac:dyDescent="0.25">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c r="AA416" s="247"/>
      <c r="AB416" s="247"/>
      <c r="AC416" s="247"/>
      <c r="AD416" s="247"/>
      <c r="AE416" s="247"/>
      <c r="AF416" s="247"/>
      <c r="AG416" s="247"/>
      <c r="AH416" s="247"/>
      <c r="AI416" s="247"/>
      <c r="AJ416" s="247"/>
      <c r="AK416" s="247"/>
      <c r="AL416" s="247"/>
      <c r="AM416" s="247"/>
      <c r="AN416" s="247"/>
      <c r="AO416" s="247"/>
      <c r="AP416" s="247"/>
      <c r="AQ416" s="247"/>
      <c r="AR416" s="247"/>
      <c r="AS416" s="247"/>
      <c r="AT416" s="247"/>
      <c r="AU416" s="247"/>
      <c r="AV416" s="247"/>
    </row>
    <row r="417" spans="1:50" ht="9" customHeight="1" x14ac:dyDescent="0.25">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c r="AA417" s="247"/>
      <c r="AB417" s="247"/>
      <c r="AC417" s="247"/>
      <c r="AD417" s="247"/>
      <c r="AE417" s="247"/>
      <c r="AF417" s="247"/>
      <c r="AG417" s="247"/>
      <c r="AH417" s="247"/>
      <c r="AI417" s="247"/>
      <c r="AJ417" s="247"/>
      <c r="AK417" s="247"/>
      <c r="AL417" s="247"/>
      <c r="AM417" s="247"/>
      <c r="AN417" s="247"/>
      <c r="AO417" s="247"/>
      <c r="AP417" s="247"/>
      <c r="AQ417" s="247"/>
      <c r="AR417" s="247"/>
      <c r="AS417" s="247"/>
      <c r="AT417" s="247"/>
      <c r="AU417" s="247"/>
      <c r="AV417" s="247"/>
    </row>
    <row r="418" spans="1:50" ht="9" customHeight="1" x14ac:dyDescent="0.25">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c r="AA418" s="247"/>
      <c r="AB418" s="247"/>
      <c r="AC418" s="247"/>
      <c r="AD418" s="247"/>
      <c r="AE418" s="247"/>
      <c r="AF418" s="247"/>
      <c r="AG418" s="247"/>
      <c r="AH418" s="247"/>
      <c r="AI418" s="247"/>
      <c r="AJ418" s="247"/>
      <c r="AK418" s="247"/>
      <c r="AL418" s="247"/>
      <c r="AM418" s="247"/>
      <c r="AN418" s="247"/>
      <c r="AO418" s="247"/>
      <c r="AP418" s="247"/>
      <c r="AQ418" s="247"/>
      <c r="AR418" s="247"/>
      <c r="AS418" s="247"/>
      <c r="AT418" s="247"/>
      <c r="AU418" s="247"/>
      <c r="AV418" s="247"/>
    </row>
    <row r="419" spans="1:50" ht="9" customHeight="1" x14ac:dyDescent="0.25">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c r="AA419" s="247"/>
      <c r="AB419" s="247"/>
      <c r="AC419" s="247"/>
      <c r="AD419" s="247"/>
      <c r="AE419" s="247"/>
      <c r="AF419" s="247"/>
      <c r="AG419" s="247"/>
      <c r="AH419" s="247"/>
      <c r="AI419" s="247"/>
      <c r="AJ419" s="247"/>
      <c r="AK419" s="247"/>
      <c r="AL419" s="247"/>
      <c r="AM419" s="247"/>
      <c r="AN419" s="247"/>
      <c r="AO419" s="247"/>
      <c r="AP419" s="247"/>
      <c r="AQ419" s="247"/>
      <c r="AR419" s="247"/>
      <c r="AS419" s="247"/>
      <c r="AT419" s="247"/>
      <c r="AU419" s="247"/>
      <c r="AV419" s="247"/>
    </row>
    <row r="421" spans="1:50" ht="9" customHeight="1" x14ac:dyDescent="0.25">
      <c r="A421" s="241" t="str">
        <f>$L$94</f>
        <v>Le développement des actions collectives de prévention de la perte d'autonomie de l'ASEPT Bretagne dans le Morbihan</v>
      </c>
      <c r="B421" s="241"/>
      <c r="C421" s="241"/>
      <c r="D421" s="241"/>
      <c r="E421" s="241"/>
      <c r="F421" s="241"/>
      <c r="G421" s="241"/>
      <c r="H421" s="241"/>
      <c r="I421" s="241"/>
      <c r="J421" s="241"/>
      <c r="K421" s="241"/>
      <c r="L421" s="241"/>
      <c r="M421" s="241"/>
      <c r="N421" s="241"/>
      <c r="O421" s="241"/>
      <c r="P421" s="241"/>
      <c r="Q421" s="241"/>
      <c r="R421" s="241"/>
      <c r="S421" s="241"/>
      <c r="T421" s="241"/>
      <c r="U421" s="241"/>
      <c r="V421" s="241"/>
      <c r="W421" s="241"/>
      <c r="X421" s="241"/>
      <c r="Y421" s="241"/>
      <c r="Z421" s="241"/>
      <c r="AA421" s="241"/>
      <c r="AB421" s="241"/>
      <c r="AC421" s="241"/>
      <c r="AD421" s="241"/>
      <c r="AE421" s="241"/>
      <c r="AF421" s="241"/>
      <c r="AG421" s="241"/>
      <c r="AH421" s="241"/>
      <c r="AI421" s="241"/>
      <c r="AJ421" s="241"/>
      <c r="AK421" s="241"/>
      <c r="AL421" s="241"/>
      <c r="AM421" s="241"/>
      <c r="AN421" s="241"/>
      <c r="AO421" s="241"/>
      <c r="AP421" s="241"/>
      <c r="AQ421" s="241"/>
      <c r="AR421" s="241"/>
      <c r="AS421" s="241"/>
      <c r="AT421" s="241"/>
      <c r="AU421" s="241"/>
    </row>
    <row r="422" spans="1:50" ht="9"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c r="V422" s="241"/>
      <c r="W422" s="241"/>
      <c r="X422" s="241"/>
      <c r="Y422" s="241"/>
      <c r="Z422" s="241"/>
      <c r="AA422" s="241"/>
      <c r="AB422" s="241"/>
      <c r="AC422" s="241"/>
      <c r="AD422" s="241"/>
      <c r="AE422" s="241"/>
      <c r="AF422" s="241"/>
      <c r="AG422" s="241"/>
      <c r="AH422" s="241"/>
      <c r="AI422" s="241"/>
      <c r="AJ422" s="241"/>
      <c r="AK422" s="241"/>
      <c r="AL422" s="241"/>
      <c r="AM422" s="241"/>
      <c r="AN422" s="241"/>
      <c r="AO422" s="241"/>
      <c r="AP422" s="241"/>
      <c r="AQ422" s="241"/>
      <c r="AR422" s="241"/>
      <c r="AS422" s="241"/>
      <c r="AT422" s="241"/>
      <c r="AU422" s="241"/>
    </row>
    <row r="423" spans="1:50" ht="9"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c r="V423" s="241"/>
      <c r="W423" s="241"/>
      <c r="X423" s="241"/>
      <c r="Y423" s="241"/>
      <c r="Z423" s="241"/>
      <c r="AA423" s="241"/>
      <c r="AB423" s="241"/>
      <c r="AC423" s="241"/>
      <c r="AD423" s="241"/>
      <c r="AE423" s="241"/>
      <c r="AF423" s="241"/>
      <c r="AG423" s="241"/>
      <c r="AH423" s="241"/>
      <c r="AI423" s="241"/>
      <c r="AJ423" s="241"/>
      <c r="AK423" s="241"/>
      <c r="AL423" s="241"/>
      <c r="AM423" s="241"/>
      <c r="AN423" s="241"/>
      <c r="AO423" s="241"/>
      <c r="AP423" s="241"/>
      <c r="AQ423" s="241"/>
      <c r="AR423" s="241"/>
      <c r="AS423" s="241"/>
      <c r="AT423" s="241"/>
      <c r="AU423" s="241"/>
    </row>
    <row r="424" spans="1:50" ht="9" customHeight="1" x14ac:dyDescent="0.25">
      <c r="D424" s="50"/>
      <c r="E424" s="50"/>
      <c r="F424" s="50"/>
      <c r="G424" s="50"/>
      <c r="H424" s="50"/>
      <c r="I424" s="50"/>
      <c r="J424" s="50"/>
      <c r="K424" s="50"/>
      <c r="L424" s="50"/>
      <c r="M424" s="50"/>
      <c r="N424" s="50"/>
      <c r="O424" s="50"/>
      <c r="P424" s="50"/>
      <c r="Q424" s="50"/>
      <c r="R424" s="51"/>
      <c r="S424" s="50"/>
      <c r="T424" s="50"/>
      <c r="U424" s="50"/>
      <c r="V424" s="50"/>
      <c r="W424" s="50"/>
      <c r="X424" s="50"/>
      <c r="Y424" s="50"/>
      <c r="Z424" s="50"/>
      <c r="AA424" s="50"/>
      <c r="AB424" s="50"/>
      <c r="AC424" s="50"/>
      <c r="AD424" s="50"/>
      <c r="AE424" s="50"/>
      <c r="AF424" s="50"/>
      <c r="AG424" s="50"/>
      <c r="AH424" s="51"/>
      <c r="AI424" s="50"/>
      <c r="AJ424" s="50"/>
      <c r="AK424" s="50"/>
      <c r="AL424" s="50"/>
      <c r="AM424" s="50"/>
      <c r="AN424" s="50"/>
      <c r="AO424" s="50"/>
      <c r="AP424" s="50"/>
      <c r="AQ424" s="50"/>
      <c r="AR424" s="50"/>
      <c r="AS424" s="50"/>
      <c r="AT424" s="50"/>
      <c r="AU424" s="50"/>
    </row>
    <row r="425" spans="1:50" ht="9" customHeight="1" x14ac:dyDescent="0.25">
      <c r="D425" s="234" t="s">
        <v>38</v>
      </c>
      <c r="E425" s="234"/>
      <c r="F425" s="234"/>
      <c r="G425" s="234"/>
      <c r="H425" s="234"/>
      <c r="I425" s="234"/>
      <c r="J425" s="234"/>
      <c r="K425" s="234"/>
      <c r="L425" s="234"/>
      <c r="M425" s="234"/>
      <c r="N425" s="234"/>
      <c r="O425" s="234"/>
      <c r="P425" s="234"/>
      <c r="Q425" s="234"/>
      <c r="R425" s="234"/>
      <c r="S425" s="234"/>
      <c r="T425" s="234"/>
      <c r="U425" s="234"/>
      <c r="V425" s="234"/>
      <c r="W425" s="234"/>
      <c r="X425" s="234"/>
      <c r="Y425" s="234"/>
      <c r="Z425" s="234"/>
      <c r="AA425" s="234"/>
      <c r="AB425" s="234"/>
      <c r="AC425" s="234"/>
      <c r="AD425" s="234"/>
      <c r="AE425" s="234"/>
      <c r="AF425" s="234"/>
      <c r="AG425" s="234"/>
      <c r="AH425" s="234"/>
      <c r="AI425" s="234"/>
      <c r="AJ425" s="234"/>
      <c r="AK425" s="234"/>
      <c r="AL425" s="234"/>
      <c r="AM425" s="234"/>
      <c r="AN425" s="234"/>
      <c r="AO425" s="234"/>
      <c r="AP425" s="234"/>
      <c r="AQ425" s="234"/>
      <c r="AR425" s="234"/>
      <c r="AS425" s="234"/>
      <c r="AT425" s="234"/>
      <c r="AU425" s="234"/>
    </row>
    <row r="426" spans="1:50" ht="9" customHeight="1" x14ac:dyDescent="0.25">
      <c r="D426" s="234"/>
      <c r="E426" s="234"/>
      <c r="F426" s="234"/>
      <c r="G426" s="234"/>
      <c r="H426" s="234"/>
      <c r="I426" s="234"/>
      <c r="J426" s="234"/>
      <c r="K426" s="234"/>
      <c r="L426" s="234"/>
      <c r="M426" s="234"/>
      <c r="N426" s="234"/>
      <c r="O426" s="234"/>
      <c r="P426" s="234"/>
      <c r="Q426" s="234"/>
      <c r="R426" s="234"/>
      <c r="S426" s="234"/>
      <c r="T426" s="234"/>
      <c r="U426" s="234"/>
      <c r="V426" s="234"/>
      <c r="W426" s="234"/>
      <c r="X426" s="234"/>
      <c r="Y426" s="234"/>
      <c r="Z426" s="234"/>
      <c r="AA426" s="234"/>
      <c r="AB426" s="234"/>
      <c r="AC426" s="234"/>
      <c r="AD426" s="234"/>
      <c r="AE426" s="234"/>
      <c r="AF426" s="234"/>
      <c r="AG426" s="234"/>
      <c r="AH426" s="234"/>
      <c r="AI426" s="234"/>
      <c r="AJ426" s="234"/>
      <c r="AK426" s="234"/>
      <c r="AL426" s="234"/>
      <c r="AM426" s="234"/>
      <c r="AN426" s="234"/>
      <c r="AO426" s="234"/>
      <c r="AP426" s="234"/>
      <c r="AQ426" s="234"/>
      <c r="AR426" s="234"/>
      <c r="AS426" s="234"/>
      <c r="AT426" s="234"/>
      <c r="AU426" s="234"/>
    </row>
    <row r="428" spans="1:50" ht="9" customHeight="1" x14ac:dyDescent="0.25">
      <c r="B428" s="235" t="s">
        <v>1049</v>
      </c>
      <c r="C428" s="235"/>
      <c r="D428" s="236" t="s">
        <v>67</v>
      </c>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c r="AA428" s="236"/>
      <c r="AB428" s="236"/>
      <c r="AC428" s="236"/>
      <c r="AD428" s="236"/>
      <c r="AE428" s="236"/>
      <c r="AF428" s="236"/>
      <c r="AG428" s="236"/>
      <c r="AH428" s="236"/>
      <c r="AI428" s="236"/>
      <c r="AJ428" s="236"/>
      <c r="AK428" s="236"/>
      <c r="AL428" s="236"/>
      <c r="AM428" s="236"/>
      <c r="AN428" s="236"/>
      <c r="AO428" s="236"/>
      <c r="AP428" s="236"/>
      <c r="AQ428" s="236"/>
      <c r="AR428" s="236"/>
      <c r="AS428" s="236"/>
      <c r="AT428" s="236"/>
      <c r="AU428" s="236"/>
      <c r="AV428" s="236"/>
      <c r="AW428" s="10"/>
      <c r="AX428" s="11"/>
    </row>
    <row r="429" spans="1:50" ht="9" customHeight="1" x14ac:dyDescent="0.25">
      <c r="B429" s="235"/>
      <c r="C429" s="235"/>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c r="AA429" s="236"/>
      <c r="AB429" s="236"/>
      <c r="AC429" s="236"/>
      <c r="AD429" s="236"/>
      <c r="AE429" s="236"/>
      <c r="AF429" s="236"/>
      <c r="AG429" s="236"/>
      <c r="AH429" s="236"/>
      <c r="AI429" s="236"/>
      <c r="AJ429" s="236"/>
      <c r="AK429" s="236"/>
      <c r="AL429" s="236"/>
      <c r="AM429" s="236"/>
      <c r="AN429" s="236"/>
      <c r="AO429" s="236"/>
      <c r="AP429" s="236"/>
      <c r="AQ429" s="236"/>
      <c r="AR429" s="236"/>
      <c r="AS429" s="236"/>
      <c r="AT429" s="236"/>
      <c r="AU429" s="236"/>
      <c r="AV429" s="236"/>
      <c r="AW429" s="10"/>
      <c r="AX429" s="11"/>
    </row>
    <row r="430" spans="1:50" ht="9" customHeight="1" x14ac:dyDescent="0.25">
      <c r="B430" s="1"/>
      <c r="C430" s="1"/>
      <c r="D430" s="1"/>
      <c r="E430" s="1"/>
      <c r="F430" s="1"/>
      <c r="G430" s="1"/>
      <c r="H430" s="1"/>
      <c r="I430" s="1"/>
      <c r="J430" s="1"/>
      <c r="R430" s="1"/>
      <c r="AH430" s="1"/>
    </row>
    <row r="431" spans="1:50" ht="9" customHeight="1" x14ac:dyDescent="0.25">
      <c r="B431" s="1"/>
      <c r="C431" s="1"/>
      <c r="D431" s="1"/>
      <c r="E431" s="1"/>
      <c r="F431" s="1"/>
      <c r="G431" s="1"/>
      <c r="H431" s="1"/>
      <c r="I431" s="1"/>
      <c r="J431" s="1"/>
      <c r="R431" s="1"/>
      <c r="AH431" s="1"/>
    </row>
    <row r="432" spans="1:50" ht="9" customHeight="1" x14ac:dyDescent="0.25">
      <c r="B432" s="1"/>
      <c r="C432" s="1"/>
      <c r="D432" s="1"/>
      <c r="E432" s="1"/>
      <c r="F432" s="1"/>
      <c r="G432" s="1"/>
      <c r="H432" s="1"/>
      <c r="I432" s="1"/>
      <c r="J432" s="1"/>
      <c r="R432" s="1"/>
      <c r="AH432" s="1"/>
    </row>
    <row r="433" ht="9" customHeight="1" x14ac:dyDescent="0.25"/>
    <row r="434" ht="9" customHeight="1" x14ac:dyDescent="0.25"/>
    <row r="435" ht="9" customHeight="1" x14ac:dyDescent="0.25"/>
    <row r="436" ht="9" customHeight="1" x14ac:dyDescent="0.25"/>
    <row r="437" ht="9" customHeight="1" x14ac:dyDescent="0.25"/>
    <row r="438" ht="9" customHeight="1" x14ac:dyDescent="0.25"/>
    <row r="439" ht="9" customHeight="1" x14ac:dyDescent="0.25"/>
    <row r="440" ht="9" customHeight="1" x14ac:dyDescent="0.25"/>
    <row r="441" ht="9" customHeight="1" x14ac:dyDescent="0.25"/>
    <row r="442" ht="9" customHeight="1" x14ac:dyDescent="0.25"/>
    <row r="443" ht="9" customHeight="1" x14ac:dyDescent="0.25"/>
    <row r="444" ht="9" customHeight="1" x14ac:dyDescent="0.25"/>
    <row r="445" ht="9" customHeight="1" x14ac:dyDescent="0.25"/>
    <row r="446" ht="9" customHeight="1" x14ac:dyDescent="0.25"/>
    <row r="447" ht="9" customHeight="1" x14ac:dyDescent="0.25"/>
    <row r="448" ht="9" customHeight="1" x14ac:dyDescent="0.25"/>
    <row r="449" ht="9" customHeight="1" x14ac:dyDescent="0.25"/>
    <row r="450" ht="9" customHeight="1" x14ac:dyDescent="0.25"/>
    <row r="451" ht="9" customHeight="1" x14ac:dyDescent="0.25"/>
    <row r="452" ht="9" customHeight="1" x14ac:dyDescent="0.25"/>
    <row r="453" ht="9" customHeight="1" x14ac:dyDescent="0.25"/>
    <row r="454" ht="9" customHeight="1" x14ac:dyDescent="0.25"/>
    <row r="455" ht="9" customHeight="1" x14ac:dyDescent="0.25"/>
    <row r="456" ht="9" customHeight="1" x14ac:dyDescent="0.25"/>
    <row r="457" ht="9" customHeight="1" x14ac:dyDescent="0.25"/>
    <row r="458" ht="9" customHeight="1" x14ac:dyDescent="0.25"/>
    <row r="459" ht="9" customHeight="1" x14ac:dyDescent="0.25"/>
    <row r="460" ht="9" customHeight="1" x14ac:dyDescent="0.25"/>
    <row r="461" ht="9" customHeight="1" x14ac:dyDescent="0.25"/>
    <row r="462" ht="9" customHeight="1" x14ac:dyDescent="0.25"/>
    <row r="463" ht="9" customHeight="1" x14ac:dyDescent="0.25"/>
    <row r="465" spans="2:50" ht="9" customHeight="1" x14ac:dyDescent="0.25">
      <c r="B465" s="235" t="s">
        <v>1049</v>
      </c>
      <c r="C465" s="235"/>
      <c r="D465" s="236" t="s">
        <v>68</v>
      </c>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c r="AA465" s="236"/>
      <c r="AB465" s="236"/>
      <c r="AC465" s="236"/>
      <c r="AD465" s="236"/>
      <c r="AE465" s="236"/>
      <c r="AF465" s="236"/>
      <c r="AG465" s="236"/>
      <c r="AH465" s="236"/>
      <c r="AI465" s="236"/>
      <c r="AJ465" s="236"/>
      <c r="AK465" s="236"/>
      <c r="AL465" s="236"/>
      <c r="AM465" s="236"/>
      <c r="AN465" s="236"/>
      <c r="AO465" s="236"/>
      <c r="AP465" s="236"/>
      <c r="AQ465" s="236"/>
      <c r="AR465" s="236"/>
      <c r="AS465" s="236"/>
      <c r="AT465" s="236"/>
      <c r="AU465" s="236"/>
      <c r="AV465" s="236"/>
      <c r="AW465" s="10"/>
      <c r="AX465" s="11"/>
    </row>
    <row r="466" spans="2:50" ht="9" customHeight="1" x14ac:dyDescent="0.25">
      <c r="B466" s="235"/>
      <c r="C466" s="235"/>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c r="AA466" s="236"/>
      <c r="AB466" s="236"/>
      <c r="AC466" s="236"/>
      <c r="AD466" s="236"/>
      <c r="AE466" s="236"/>
      <c r="AF466" s="236"/>
      <c r="AG466" s="236"/>
      <c r="AH466" s="236"/>
      <c r="AI466" s="236"/>
      <c r="AJ466" s="236"/>
      <c r="AK466" s="236"/>
      <c r="AL466" s="236"/>
      <c r="AM466" s="236"/>
      <c r="AN466" s="236"/>
      <c r="AO466" s="236"/>
      <c r="AP466" s="236"/>
      <c r="AQ466" s="236"/>
      <c r="AR466" s="236"/>
      <c r="AS466" s="236"/>
      <c r="AT466" s="236"/>
      <c r="AU466" s="236"/>
      <c r="AV466" s="236"/>
      <c r="AW466" s="10"/>
      <c r="AX466" s="11"/>
    </row>
    <row r="467" spans="2:50" ht="9" customHeight="1" x14ac:dyDescent="0.25">
      <c r="E467" s="257" t="s">
        <v>69</v>
      </c>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58" t="s">
        <v>70</v>
      </c>
      <c r="AE467" s="258"/>
      <c r="AF467" s="258"/>
      <c r="AG467" s="258"/>
      <c r="AH467" s="258"/>
      <c r="AI467" s="258"/>
      <c r="AJ467" s="258"/>
      <c r="AM467" s="258" t="s">
        <v>71</v>
      </c>
      <c r="AN467" s="258"/>
      <c r="AO467" s="258"/>
      <c r="AP467" s="258"/>
      <c r="AQ467" s="258"/>
      <c r="AR467" s="258"/>
      <c r="AS467" s="258"/>
    </row>
    <row r="468" spans="2:50" ht="9" customHeight="1" x14ac:dyDescent="0.25">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58"/>
      <c r="AE468" s="258"/>
      <c r="AF468" s="258"/>
      <c r="AG468" s="258"/>
      <c r="AH468" s="258"/>
      <c r="AI468" s="258"/>
      <c r="AJ468" s="258"/>
      <c r="AM468" s="258"/>
      <c r="AN468" s="258"/>
      <c r="AO468" s="258"/>
      <c r="AP468" s="258"/>
      <c r="AQ468" s="258"/>
      <c r="AR468" s="258"/>
      <c r="AS468" s="258"/>
    </row>
    <row r="469" spans="2:50" ht="9" customHeight="1" x14ac:dyDescent="0.3">
      <c r="K469" s="2"/>
      <c r="L469" s="2"/>
      <c r="M469" s="2"/>
      <c r="N469" s="2"/>
      <c r="O469" s="2"/>
      <c r="P469" s="2"/>
      <c r="Q469" s="2"/>
      <c r="R469" s="2"/>
      <c r="S469" s="2"/>
      <c r="T469" s="2"/>
      <c r="U469" s="2"/>
      <c r="V469" s="2"/>
      <c r="W469" s="2"/>
      <c r="X469" s="2"/>
      <c r="Y469" s="2"/>
      <c r="Z469" s="2"/>
      <c r="AA469" s="2"/>
      <c r="AB469" s="2"/>
      <c r="AC469" s="2"/>
      <c r="AD469" s="61"/>
      <c r="AE469" s="61"/>
      <c r="AF469" s="61"/>
      <c r="AG469" s="61"/>
      <c r="AH469" s="61"/>
      <c r="AI469" s="61"/>
      <c r="AJ469" s="61"/>
      <c r="AM469" s="62"/>
      <c r="AN469" s="62"/>
      <c r="AO469" s="63"/>
      <c r="AP469" s="63"/>
      <c r="AQ469" s="63"/>
      <c r="AR469" s="63"/>
      <c r="AS469" s="63"/>
    </row>
    <row r="470" spans="2:50" ht="9" customHeight="1" x14ac:dyDescent="0.25">
      <c r="E470" s="259" t="s">
        <v>72</v>
      </c>
      <c r="F470" s="259"/>
      <c r="G470" s="259"/>
      <c r="H470" s="259"/>
      <c r="I470" s="259"/>
      <c r="J470" s="259"/>
      <c r="K470" s="259"/>
      <c r="L470" s="259"/>
      <c r="M470" s="259"/>
      <c r="N470" s="259"/>
      <c r="O470" s="259"/>
      <c r="P470" s="259"/>
      <c r="Q470" s="259"/>
      <c r="R470" s="259"/>
      <c r="S470" s="259"/>
      <c r="T470" s="259"/>
      <c r="U470" s="259"/>
      <c r="V470" s="259"/>
      <c r="W470" s="259"/>
      <c r="X470" s="259"/>
      <c r="Y470" s="259"/>
      <c r="Z470" s="259"/>
      <c r="AA470" s="259"/>
      <c r="AB470" s="259"/>
      <c r="AC470" s="259"/>
      <c r="AD470" s="260">
        <v>231600</v>
      </c>
      <c r="AE470" s="260"/>
      <c r="AF470" s="260"/>
      <c r="AG470" s="260"/>
      <c r="AH470" s="260"/>
      <c r="AI470" s="260"/>
      <c r="AJ470" s="260"/>
      <c r="AM470" s="261" t="e">
        <f>IF(AD470=0,"",AD470/$AM$462)</f>
        <v>#DIV/0!</v>
      </c>
      <c r="AN470" s="261"/>
      <c r="AO470" s="261"/>
      <c r="AP470" s="261"/>
      <c r="AQ470" s="261"/>
      <c r="AR470" s="261"/>
      <c r="AS470" s="261"/>
    </row>
    <row r="471" spans="2:50" ht="9" customHeight="1" x14ac:dyDescent="0.25">
      <c r="E471" s="259"/>
      <c r="F471" s="259"/>
      <c r="G471" s="259"/>
      <c r="H471" s="259"/>
      <c r="I471" s="259"/>
      <c r="J471" s="259"/>
      <c r="K471" s="259"/>
      <c r="L471" s="259"/>
      <c r="M471" s="259"/>
      <c r="N471" s="259"/>
      <c r="O471" s="259"/>
      <c r="P471" s="259"/>
      <c r="Q471" s="259"/>
      <c r="R471" s="259"/>
      <c r="S471" s="259"/>
      <c r="T471" s="259"/>
      <c r="U471" s="259"/>
      <c r="V471" s="259"/>
      <c r="W471" s="259"/>
      <c r="X471" s="259"/>
      <c r="Y471" s="259"/>
      <c r="Z471" s="259"/>
      <c r="AA471" s="259"/>
      <c r="AB471" s="259"/>
      <c r="AC471" s="259"/>
      <c r="AD471" s="260"/>
      <c r="AE471" s="260"/>
      <c r="AF471" s="260"/>
      <c r="AG471" s="260"/>
      <c r="AH471" s="260"/>
      <c r="AI471" s="260"/>
      <c r="AJ471" s="260"/>
      <c r="AM471" s="261"/>
      <c r="AN471" s="261"/>
      <c r="AO471" s="261"/>
      <c r="AP471" s="261"/>
      <c r="AQ471" s="261"/>
      <c r="AR471" s="261"/>
      <c r="AS471" s="261"/>
    </row>
    <row r="472" spans="2:50" ht="9" customHeight="1" x14ac:dyDescent="0.3">
      <c r="K472" s="2"/>
      <c r="L472" s="2"/>
      <c r="M472" s="2"/>
      <c r="N472" s="2"/>
      <c r="O472" s="2"/>
      <c r="P472" s="2"/>
      <c r="Q472" s="2"/>
      <c r="R472" s="2"/>
      <c r="S472" s="2"/>
      <c r="T472" s="2"/>
      <c r="U472" s="2"/>
      <c r="V472" s="2"/>
      <c r="W472" s="2"/>
      <c r="X472" s="2"/>
      <c r="Y472" s="2"/>
      <c r="Z472" s="2"/>
      <c r="AA472" s="2"/>
      <c r="AB472" s="2"/>
      <c r="AC472" s="2"/>
      <c r="AD472" s="61"/>
      <c r="AE472" s="61"/>
      <c r="AF472" s="61"/>
      <c r="AG472" s="61"/>
      <c r="AH472" s="61"/>
      <c r="AI472" s="61"/>
      <c r="AJ472" s="61"/>
      <c r="AM472" s="62"/>
      <c r="AN472" s="62"/>
      <c r="AO472" s="62"/>
      <c r="AP472" s="62"/>
      <c r="AQ472" s="62"/>
      <c r="AR472" s="63"/>
      <c r="AS472" s="63"/>
    </row>
    <row r="473" spans="2:50" ht="9" customHeight="1" x14ac:dyDescent="0.25">
      <c r="E473" s="262" t="s">
        <v>73</v>
      </c>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3"/>
      <c r="AE473" s="263"/>
      <c r="AF473" s="263"/>
      <c r="AG473" s="263"/>
      <c r="AH473" s="263"/>
      <c r="AI473" s="263"/>
      <c r="AJ473" s="263"/>
      <c r="AM473" s="264" t="str">
        <f>IF(AD473=0,"",AD473/$AM$462)</f>
        <v/>
      </c>
      <c r="AN473" s="264"/>
      <c r="AO473" s="264"/>
      <c r="AP473" s="264"/>
      <c r="AQ473" s="264"/>
      <c r="AR473" s="264"/>
      <c r="AS473" s="264"/>
    </row>
    <row r="474" spans="2:50" ht="9" customHeight="1" x14ac:dyDescent="0.25">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3"/>
      <c r="AE474" s="263"/>
      <c r="AF474" s="263"/>
      <c r="AG474" s="263"/>
      <c r="AH474" s="263"/>
      <c r="AI474" s="263"/>
      <c r="AJ474" s="263"/>
      <c r="AM474" s="264"/>
      <c r="AN474" s="264"/>
      <c r="AO474" s="264"/>
      <c r="AP474" s="264"/>
      <c r="AQ474" s="264"/>
      <c r="AR474" s="264"/>
      <c r="AS474" s="264"/>
    </row>
    <row r="475" spans="2:50" ht="9" customHeight="1" x14ac:dyDescent="0.25">
      <c r="E475" s="265" t="s">
        <v>74</v>
      </c>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6"/>
      <c r="AE475" s="266"/>
      <c r="AF475" s="266"/>
      <c r="AG475" s="266"/>
      <c r="AH475" s="266"/>
      <c r="AI475" s="266"/>
      <c r="AJ475" s="266"/>
      <c r="AM475" s="267" t="str">
        <f>IF(AD475=0,"",AD475/$AM$462)</f>
        <v/>
      </c>
      <c r="AN475" s="267"/>
      <c r="AO475" s="267"/>
      <c r="AP475" s="267"/>
      <c r="AQ475" s="267"/>
      <c r="AR475" s="267"/>
      <c r="AS475" s="267"/>
    </row>
    <row r="476" spans="2:50" ht="9" customHeight="1" x14ac:dyDescent="0.2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66"/>
      <c r="AE476" s="266"/>
      <c r="AF476" s="266"/>
      <c r="AG476" s="266"/>
      <c r="AH476" s="266"/>
      <c r="AI476" s="266"/>
      <c r="AJ476" s="266"/>
      <c r="AM476" s="267"/>
      <c r="AN476" s="267"/>
      <c r="AO476" s="267"/>
      <c r="AP476" s="267"/>
      <c r="AQ476" s="267"/>
      <c r="AR476" s="267"/>
      <c r="AS476" s="267"/>
    </row>
    <row r="477" spans="2:50" ht="9" customHeight="1" x14ac:dyDescent="0.25">
      <c r="E477" s="262" t="s">
        <v>75</v>
      </c>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63"/>
      <c r="AE477" s="263"/>
      <c r="AF477" s="263"/>
      <c r="AG477" s="263"/>
      <c r="AH477" s="263"/>
      <c r="AI477" s="263"/>
      <c r="AJ477" s="263"/>
      <c r="AM477" s="264" t="str">
        <f>IF(AD477=0,"",AD477/$AM$462)</f>
        <v/>
      </c>
      <c r="AN477" s="264"/>
      <c r="AO477" s="264"/>
      <c r="AP477" s="264"/>
      <c r="AQ477" s="264"/>
      <c r="AR477" s="264"/>
      <c r="AS477" s="264"/>
    </row>
    <row r="478" spans="2:50" ht="9" customHeight="1" x14ac:dyDescent="0.25">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63"/>
      <c r="AE478" s="263"/>
      <c r="AF478" s="263"/>
      <c r="AG478" s="263"/>
      <c r="AH478" s="263"/>
      <c r="AI478" s="263"/>
      <c r="AJ478" s="263"/>
      <c r="AM478" s="264"/>
      <c r="AN478" s="264"/>
      <c r="AO478" s="264"/>
      <c r="AP478" s="264"/>
      <c r="AQ478" s="264"/>
      <c r="AR478" s="264"/>
      <c r="AS478" s="264"/>
    </row>
    <row r="479" spans="2:50" ht="9" customHeight="1" x14ac:dyDescent="0.25">
      <c r="E479" s="265" t="s">
        <v>76</v>
      </c>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6"/>
      <c r="AE479" s="266"/>
      <c r="AF479" s="266"/>
      <c r="AG479" s="266"/>
      <c r="AH479" s="266"/>
      <c r="AI479" s="266"/>
      <c r="AJ479" s="266"/>
      <c r="AM479" s="267" t="str">
        <f>IF(AD479=0,"",AD479/$AM$462)</f>
        <v/>
      </c>
      <c r="AN479" s="267"/>
      <c r="AO479" s="267"/>
      <c r="AP479" s="267"/>
      <c r="AQ479" s="267"/>
      <c r="AR479" s="267"/>
      <c r="AS479" s="267"/>
    </row>
    <row r="480" spans="2:50" ht="9" customHeight="1" x14ac:dyDescent="0.2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6"/>
      <c r="AE480" s="266"/>
      <c r="AF480" s="266"/>
      <c r="AG480" s="266"/>
      <c r="AH480" s="266"/>
      <c r="AI480" s="266"/>
      <c r="AJ480" s="266"/>
      <c r="AM480" s="267"/>
      <c r="AN480" s="267"/>
      <c r="AO480" s="267"/>
      <c r="AP480" s="267"/>
      <c r="AQ480" s="267"/>
      <c r="AR480" s="267"/>
      <c r="AS480" s="267"/>
    </row>
    <row r="481" spans="5:45" ht="9" customHeight="1" x14ac:dyDescent="0.25">
      <c r="E481" s="262" t="s">
        <v>52</v>
      </c>
      <c r="F481" s="262"/>
      <c r="G481" s="262"/>
      <c r="H481" s="262"/>
      <c r="I481" s="262"/>
      <c r="J481" s="262"/>
      <c r="K481" s="262"/>
      <c r="L481" s="262"/>
      <c r="M481" s="262"/>
      <c r="N481" s="262"/>
      <c r="O481" s="262"/>
      <c r="P481" s="262"/>
      <c r="Q481" s="262"/>
      <c r="R481" s="262"/>
      <c r="S481" s="262"/>
      <c r="T481" s="262"/>
      <c r="U481" s="262"/>
      <c r="V481" s="262"/>
      <c r="W481" s="262"/>
      <c r="X481" s="262"/>
      <c r="Y481" s="262"/>
      <c r="Z481" s="262"/>
      <c r="AA481" s="262"/>
      <c r="AB481" s="262"/>
      <c r="AC481" s="262"/>
      <c r="AD481" s="263"/>
      <c r="AE481" s="263"/>
      <c r="AF481" s="263"/>
      <c r="AG481" s="263"/>
      <c r="AH481" s="263"/>
      <c r="AI481" s="263"/>
      <c r="AJ481" s="263"/>
      <c r="AM481" s="264" t="str">
        <f>IF(AD481=0,"",AD481/$AM$462)</f>
        <v/>
      </c>
      <c r="AN481" s="264"/>
      <c r="AO481" s="264"/>
      <c r="AP481" s="264"/>
      <c r="AQ481" s="264"/>
      <c r="AR481" s="264"/>
      <c r="AS481" s="264"/>
    </row>
    <row r="482" spans="5:45" ht="9" customHeight="1" x14ac:dyDescent="0.25">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3"/>
      <c r="AE482" s="263"/>
      <c r="AF482" s="263"/>
      <c r="AG482" s="263"/>
      <c r="AH482" s="263"/>
      <c r="AI482" s="263"/>
      <c r="AJ482" s="263"/>
      <c r="AM482" s="264"/>
      <c r="AN482" s="264"/>
      <c r="AO482" s="264"/>
      <c r="AP482" s="264"/>
      <c r="AQ482" s="264"/>
      <c r="AR482" s="264"/>
      <c r="AS482" s="264"/>
    </row>
    <row r="483" spans="5:45" ht="9" customHeight="1" x14ac:dyDescent="0.25">
      <c r="E483" s="265" t="s">
        <v>77</v>
      </c>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66"/>
      <c r="AE483" s="266"/>
      <c r="AF483" s="266"/>
      <c r="AG483" s="266"/>
      <c r="AH483" s="266"/>
      <c r="AI483" s="266"/>
      <c r="AJ483" s="266"/>
      <c r="AM483" s="267" t="str">
        <f>IF(AD483=0,"",AD483/$AM$462)</f>
        <v/>
      </c>
      <c r="AN483" s="267"/>
      <c r="AO483" s="267"/>
      <c r="AP483" s="267"/>
      <c r="AQ483" s="267"/>
      <c r="AR483" s="267"/>
      <c r="AS483" s="267"/>
    </row>
    <row r="484" spans="5:45" ht="9" customHeight="1" x14ac:dyDescent="0.2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66"/>
      <c r="AE484" s="266"/>
      <c r="AF484" s="266"/>
      <c r="AG484" s="266"/>
      <c r="AH484" s="266"/>
      <c r="AI484" s="266"/>
      <c r="AJ484" s="266"/>
      <c r="AM484" s="267"/>
      <c r="AN484" s="267"/>
      <c r="AO484" s="267"/>
      <c r="AP484" s="267"/>
      <c r="AQ484" s="267"/>
      <c r="AR484" s="267"/>
      <c r="AS484" s="267"/>
    </row>
    <row r="485" spans="5:45" ht="9" customHeight="1" x14ac:dyDescent="0.25">
      <c r="E485" s="262" t="s">
        <v>54</v>
      </c>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263"/>
      <c r="AE485" s="263"/>
      <c r="AF485" s="263"/>
      <c r="AG485" s="263"/>
      <c r="AH485" s="263"/>
      <c r="AI485" s="263"/>
      <c r="AJ485" s="263"/>
      <c r="AM485" s="264" t="str">
        <f>IF(AD485=0,"",AD485/$AM$462)</f>
        <v/>
      </c>
      <c r="AN485" s="264"/>
      <c r="AO485" s="264"/>
      <c r="AP485" s="264"/>
      <c r="AQ485" s="264"/>
      <c r="AR485" s="264"/>
      <c r="AS485" s="264"/>
    </row>
    <row r="486" spans="5:45" ht="9" customHeight="1" x14ac:dyDescent="0.25">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c r="AA486" s="262"/>
      <c r="AB486" s="262"/>
      <c r="AC486" s="262"/>
      <c r="AD486" s="263"/>
      <c r="AE486" s="263"/>
      <c r="AF486" s="263"/>
      <c r="AG486" s="263"/>
      <c r="AH486" s="263"/>
      <c r="AI486" s="263"/>
      <c r="AJ486" s="263"/>
      <c r="AM486" s="264"/>
      <c r="AN486" s="264"/>
      <c r="AO486" s="264"/>
      <c r="AP486" s="264"/>
      <c r="AQ486" s="264"/>
      <c r="AR486" s="264"/>
      <c r="AS486" s="264"/>
    </row>
    <row r="487" spans="5:45" ht="9" customHeight="1" x14ac:dyDescent="0.25">
      <c r="E487" s="265" t="s">
        <v>78</v>
      </c>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66"/>
      <c r="AE487" s="266"/>
      <c r="AF487" s="266"/>
      <c r="AG487" s="266"/>
      <c r="AH487" s="266"/>
      <c r="AI487" s="266"/>
      <c r="AJ487" s="266"/>
      <c r="AM487" s="267" t="str">
        <f>IF(AD487=0,"",AD487/$AM$462)</f>
        <v/>
      </c>
      <c r="AN487" s="267"/>
      <c r="AO487" s="267"/>
      <c r="AP487" s="267"/>
      <c r="AQ487" s="267"/>
      <c r="AR487" s="267"/>
      <c r="AS487" s="267"/>
    </row>
    <row r="488" spans="5:45" ht="9" customHeight="1" x14ac:dyDescent="0.2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66"/>
      <c r="AE488" s="266"/>
      <c r="AF488" s="266"/>
      <c r="AG488" s="266"/>
      <c r="AH488" s="266"/>
      <c r="AI488" s="266"/>
      <c r="AJ488" s="266"/>
      <c r="AM488" s="267"/>
      <c r="AN488" s="267"/>
      <c r="AO488" s="267"/>
      <c r="AP488" s="267"/>
      <c r="AQ488" s="267"/>
      <c r="AR488" s="267"/>
      <c r="AS488" s="267"/>
    </row>
    <row r="489" spans="5:45" ht="9" customHeight="1" x14ac:dyDescent="0.25">
      <c r="E489" s="262" t="s">
        <v>79</v>
      </c>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63">
        <v>150000</v>
      </c>
      <c r="AE489" s="263"/>
      <c r="AF489" s="263"/>
      <c r="AG489" s="263"/>
      <c r="AH489" s="263"/>
      <c r="AI489" s="263"/>
      <c r="AJ489" s="263"/>
      <c r="AM489" s="264" t="e">
        <f>IF(AD489=0,"",AD489/$AM$462)</f>
        <v>#DIV/0!</v>
      </c>
      <c r="AN489" s="264"/>
      <c r="AO489" s="264"/>
      <c r="AP489" s="264"/>
      <c r="AQ489" s="264"/>
      <c r="AR489" s="264"/>
      <c r="AS489" s="264"/>
    </row>
    <row r="490" spans="5:45" ht="9" customHeight="1" x14ac:dyDescent="0.25">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63"/>
      <c r="AE490" s="263"/>
      <c r="AF490" s="263"/>
      <c r="AG490" s="263"/>
      <c r="AH490" s="263"/>
      <c r="AI490" s="263"/>
      <c r="AJ490" s="263"/>
      <c r="AM490" s="264"/>
      <c r="AN490" s="264"/>
      <c r="AO490" s="264"/>
      <c r="AP490" s="264"/>
      <c r="AQ490" s="264"/>
      <c r="AR490" s="264"/>
      <c r="AS490" s="264"/>
    </row>
    <row r="491" spans="5:45" ht="9" customHeight="1" x14ac:dyDescent="0.25">
      <c r="E491" s="265" t="s">
        <v>80</v>
      </c>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6"/>
      <c r="AE491" s="266"/>
      <c r="AF491" s="266"/>
      <c r="AG491" s="266"/>
      <c r="AH491" s="266"/>
      <c r="AI491" s="266"/>
      <c r="AJ491" s="266"/>
      <c r="AM491" s="267" t="str">
        <f>IF(AD491=0,"",AD491/$AM$462)</f>
        <v/>
      </c>
      <c r="AN491" s="267"/>
      <c r="AO491" s="267"/>
      <c r="AP491" s="267"/>
      <c r="AQ491" s="267"/>
      <c r="AR491" s="267"/>
      <c r="AS491" s="267"/>
    </row>
    <row r="492" spans="5:45" ht="9" customHeight="1" x14ac:dyDescent="0.2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66"/>
      <c r="AE492" s="266"/>
      <c r="AF492" s="266"/>
      <c r="AG492" s="266"/>
      <c r="AH492" s="266"/>
      <c r="AI492" s="266"/>
      <c r="AJ492" s="266"/>
      <c r="AM492" s="267"/>
      <c r="AN492" s="267"/>
      <c r="AO492" s="267"/>
      <c r="AP492" s="267"/>
      <c r="AQ492" s="267"/>
      <c r="AR492" s="267"/>
      <c r="AS492" s="267"/>
    </row>
    <row r="493" spans="5:45" ht="9" customHeight="1" x14ac:dyDescent="0.25">
      <c r="E493" s="262" t="s">
        <v>80</v>
      </c>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63"/>
      <c r="AE493" s="263"/>
      <c r="AF493" s="263"/>
      <c r="AG493" s="263"/>
      <c r="AH493" s="263"/>
      <c r="AI493" s="263"/>
      <c r="AJ493" s="263"/>
      <c r="AM493" s="264" t="str">
        <f>IF(AD493=0,"",AD493/$AM$462)</f>
        <v/>
      </c>
      <c r="AN493" s="264"/>
      <c r="AO493" s="264"/>
      <c r="AP493" s="264"/>
      <c r="AQ493" s="264"/>
      <c r="AR493" s="264"/>
      <c r="AS493" s="264"/>
    </row>
    <row r="494" spans="5:45" ht="9" customHeight="1" x14ac:dyDescent="0.25">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63"/>
      <c r="AE494" s="263"/>
      <c r="AF494" s="263"/>
      <c r="AG494" s="263"/>
      <c r="AH494" s="263"/>
      <c r="AI494" s="263"/>
      <c r="AJ494" s="263"/>
      <c r="AM494" s="264"/>
      <c r="AN494" s="264"/>
      <c r="AO494" s="264"/>
      <c r="AP494" s="264"/>
      <c r="AQ494" s="264"/>
      <c r="AR494" s="264"/>
      <c r="AS494" s="264"/>
    </row>
    <row r="495" spans="5:45" ht="9" customHeight="1" x14ac:dyDescent="0.3">
      <c r="K495" s="2"/>
      <c r="L495" s="2"/>
      <c r="M495" s="2"/>
      <c r="N495" s="2"/>
      <c r="O495" s="2"/>
      <c r="P495" s="2"/>
      <c r="Q495" s="2"/>
      <c r="R495" s="2"/>
      <c r="S495" s="2"/>
      <c r="T495" s="2"/>
      <c r="U495" s="2"/>
      <c r="V495" s="2"/>
      <c r="W495" s="2"/>
      <c r="X495" s="2"/>
      <c r="Y495" s="2"/>
      <c r="Z495" s="2"/>
      <c r="AA495" s="2"/>
      <c r="AB495" s="2"/>
      <c r="AC495" s="2"/>
      <c r="AD495" s="61"/>
      <c r="AE495" s="61"/>
      <c r="AF495" s="61"/>
      <c r="AG495" s="61"/>
      <c r="AH495" s="61"/>
      <c r="AI495" s="61"/>
      <c r="AJ495" s="61"/>
      <c r="AM495" s="62"/>
      <c r="AN495" s="62"/>
      <c r="AO495" s="63"/>
      <c r="AP495" s="63"/>
      <c r="AQ495" s="63"/>
      <c r="AR495" s="63"/>
      <c r="AS495" s="63"/>
    </row>
    <row r="496" spans="5:45" ht="9" customHeight="1" x14ac:dyDescent="0.25">
      <c r="E496" s="259" t="s">
        <v>81</v>
      </c>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60">
        <f>SUM(AD473:AJ494)</f>
        <v>150000</v>
      </c>
      <c r="AE496" s="260"/>
      <c r="AF496" s="260"/>
      <c r="AG496" s="260"/>
      <c r="AH496" s="260"/>
      <c r="AI496" s="260"/>
      <c r="AJ496" s="260"/>
      <c r="AM496" s="261" t="e">
        <f>IF(AD496=0,"",AD496/$AM$462)</f>
        <v>#DIV/0!</v>
      </c>
      <c r="AN496" s="261"/>
      <c r="AO496" s="261"/>
      <c r="AP496" s="261"/>
      <c r="AQ496" s="261"/>
      <c r="AR496" s="261"/>
      <c r="AS496" s="261"/>
    </row>
    <row r="497" spans="1:50" ht="9" customHeight="1" x14ac:dyDescent="0.25">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60"/>
      <c r="AE497" s="260"/>
      <c r="AF497" s="260"/>
      <c r="AG497" s="260"/>
      <c r="AH497" s="260"/>
      <c r="AI497" s="260"/>
      <c r="AJ497" s="260"/>
      <c r="AM497" s="261"/>
      <c r="AN497" s="261"/>
      <c r="AO497" s="261"/>
      <c r="AP497" s="261"/>
      <c r="AQ497" s="261"/>
      <c r="AR497" s="261"/>
      <c r="AS497" s="261"/>
    </row>
    <row r="498" spans="1:50" ht="9" customHeight="1" x14ac:dyDescent="0.3">
      <c r="AD498" s="64"/>
      <c r="AE498" s="64"/>
      <c r="AF498" s="64"/>
      <c r="AG498" s="64"/>
      <c r="AH498" s="65"/>
      <c r="AI498" s="64"/>
      <c r="AJ498" s="64"/>
      <c r="AM498" s="63"/>
      <c r="AN498" s="63"/>
      <c r="AO498" s="63"/>
      <c r="AP498" s="63"/>
      <c r="AQ498" s="63"/>
      <c r="AR498" s="63"/>
      <c r="AS498" s="63"/>
    </row>
    <row r="499" spans="1:50" ht="9" customHeight="1" x14ac:dyDescent="0.25">
      <c r="E499" s="259" t="s">
        <v>82</v>
      </c>
      <c r="F499" s="259"/>
      <c r="G499" s="259"/>
      <c r="H499" s="259"/>
      <c r="I499" s="259"/>
      <c r="J499" s="259"/>
      <c r="K499" s="259"/>
      <c r="L499" s="259"/>
      <c r="M499" s="259"/>
      <c r="N499" s="259"/>
      <c r="O499" s="259"/>
      <c r="P499" s="259"/>
      <c r="Q499" s="259"/>
      <c r="R499" s="259"/>
      <c r="S499" s="259"/>
      <c r="T499" s="259"/>
      <c r="U499" s="259"/>
      <c r="V499" s="259"/>
      <c r="W499" s="259"/>
      <c r="X499" s="259"/>
      <c r="Y499" s="259"/>
      <c r="Z499" s="259"/>
      <c r="AA499" s="259"/>
      <c r="AB499" s="259"/>
      <c r="AC499" s="259"/>
      <c r="AD499" s="260">
        <v>21600</v>
      </c>
      <c r="AE499" s="260"/>
      <c r="AF499" s="260"/>
      <c r="AG499" s="260"/>
      <c r="AH499" s="260"/>
      <c r="AI499" s="260"/>
      <c r="AJ499" s="260"/>
      <c r="AM499" s="261" t="e">
        <f>IF(AD499=0,"",AD499/$AM$462)</f>
        <v>#DIV/0!</v>
      </c>
      <c r="AN499" s="261"/>
      <c r="AO499" s="261"/>
      <c r="AP499" s="261"/>
      <c r="AQ499" s="261"/>
      <c r="AR499" s="261"/>
      <c r="AS499" s="261"/>
    </row>
    <row r="500" spans="1:50" ht="9" customHeight="1" x14ac:dyDescent="0.25">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260"/>
      <c r="AE500" s="260"/>
      <c r="AF500" s="260"/>
      <c r="AG500" s="260"/>
      <c r="AH500" s="260"/>
      <c r="AI500" s="260"/>
      <c r="AJ500" s="260"/>
      <c r="AM500" s="261"/>
      <c r="AN500" s="261"/>
      <c r="AO500" s="261"/>
      <c r="AP500" s="261"/>
      <c r="AQ500" s="261"/>
      <c r="AR500" s="261"/>
      <c r="AS500" s="261"/>
    </row>
    <row r="501" spans="1:50" ht="9" customHeight="1" x14ac:dyDescent="0.3">
      <c r="AD501" s="64"/>
      <c r="AE501" s="64"/>
      <c r="AF501" s="64"/>
      <c r="AG501" s="64"/>
      <c r="AH501" s="65"/>
      <c r="AI501" s="64"/>
      <c r="AJ501" s="64"/>
      <c r="AM501" s="66"/>
      <c r="AN501" s="66"/>
      <c r="AO501" s="66"/>
      <c r="AP501" s="66"/>
      <c r="AQ501" s="66"/>
      <c r="AR501" s="66"/>
      <c r="AS501" s="66"/>
    </row>
    <row r="502" spans="1:50" ht="9" customHeight="1" x14ac:dyDescent="0.25">
      <c r="E502" s="259" t="s">
        <v>83</v>
      </c>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68">
        <f>AM462-AD470-AD496-AD499</f>
        <v>-403200</v>
      </c>
      <c r="AE502" s="268"/>
      <c r="AF502" s="268"/>
      <c r="AG502" s="268"/>
      <c r="AH502" s="268"/>
      <c r="AI502" s="268"/>
      <c r="AJ502" s="268"/>
      <c r="AM502" s="261" t="e">
        <f>IF(AD502=0,"",AD502/$AM$462)</f>
        <v>#DIV/0!</v>
      </c>
      <c r="AN502" s="261"/>
      <c r="AO502" s="261"/>
      <c r="AP502" s="261"/>
      <c r="AQ502" s="261"/>
      <c r="AR502" s="261"/>
      <c r="AS502" s="261"/>
    </row>
    <row r="503" spans="1:50" ht="9" customHeight="1" x14ac:dyDescent="0.25">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68"/>
      <c r="AE503" s="268"/>
      <c r="AF503" s="268"/>
      <c r="AG503" s="268"/>
      <c r="AH503" s="268"/>
      <c r="AI503" s="268"/>
      <c r="AJ503" s="268"/>
      <c r="AM503" s="261"/>
      <c r="AN503" s="261"/>
      <c r="AO503" s="261"/>
      <c r="AP503" s="261"/>
      <c r="AQ503" s="261"/>
      <c r="AR503" s="261"/>
      <c r="AS503" s="261"/>
    </row>
    <row r="505" spans="1:50" ht="9" customHeight="1" x14ac:dyDescent="0.25">
      <c r="A505" s="241" t="str">
        <f>$L$94</f>
        <v>Le développement des actions collectives de prévention de la perte d'autonomie de l'ASEPT Bretagne dans le Morbihan</v>
      </c>
      <c r="B505" s="241"/>
      <c r="C505" s="241"/>
      <c r="D505" s="241"/>
      <c r="E505" s="241"/>
      <c r="F505" s="241"/>
      <c r="G505" s="241"/>
      <c r="H505" s="241"/>
      <c r="I505" s="241"/>
      <c r="J505" s="241"/>
      <c r="K505" s="241"/>
      <c r="L505" s="241"/>
      <c r="M505" s="241"/>
      <c r="N505" s="241"/>
      <c r="O505" s="241"/>
      <c r="P505" s="241"/>
      <c r="Q505" s="241"/>
      <c r="R505" s="241"/>
      <c r="S505" s="241"/>
      <c r="T505" s="241"/>
      <c r="U505" s="241"/>
      <c r="V505" s="241"/>
      <c r="W505" s="241"/>
      <c r="X505" s="241"/>
      <c r="Y505" s="241"/>
      <c r="Z505" s="241"/>
      <c r="AA505" s="241"/>
      <c r="AB505" s="241"/>
      <c r="AC505" s="241"/>
      <c r="AD505" s="241"/>
      <c r="AE505" s="241"/>
      <c r="AF505" s="241"/>
      <c r="AG505" s="241"/>
      <c r="AH505" s="241"/>
      <c r="AI505" s="241"/>
      <c r="AJ505" s="241"/>
      <c r="AK505" s="241"/>
      <c r="AL505" s="241"/>
      <c r="AM505" s="241"/>
      <c r="AN505" s="241"/>
      <c r="AO505" s="241"/>
      <c r="AP505" s="241"/>
      <c r="AQ505" s="241"/>
      <c r="AR505" s="241"/>
      <c r="AS505" s="241"/>
      <c r="AT505" s="241"/>
      <c r="AU505" s="241"/>
    </row>
    <row r="506" spans="1:50" ht="9"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c r="V506" s="241"/>
      <c r="W506" s="241"/>
      <c r="X506" s="241"/>
      <c r="Y506" s="241"/>
      <c r="Z506" s="241"/>
      <c r="AA506" s="241"/>
      <c r="AB506" s="241"/>
      <c r="AC506" s="241"/>
      <c r="AD506" s="241"/>
      <c r="AE506" s="241"/>
      <c r="AF506" s="241"/>
      <c r="AG506" s="241"/>
      <c r="AH506" s="241"/>
      <c r="AI506" s="241"/>
      <c r="AJ506" s="241"/>
      <c r="AK506" s="241"/>
      <c r="AL506" s="241"/>
      <c r="AM506" s="241"/>
      <c r="AN506" s="241"/>
      <c r="AO506" s="241"/>
      <c r="AP506" s="241"/>
      <c r="AQ506" s="241"/>
      <c r="AR506" s="241"/>
      <c r="AS506" s="241"/>
      <c r="AT506" s="241"/>
      <c r="AU506" s="241"/>
    </row>
    <row r="507" spans="1:50" ht="9"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c r="V507" s="241"/>
      <c r="W507" s="241"/>
      <c r="X507" s="241"/>
      <c r="Y507" s="241"/>
      <c r="Z507" s="241"/>
      <c r="AA507" s="241"/>
      <c r="AB507" s="241"/>
      <c r="AC507" s="241"/>
      <c r="AD507" s="241"/>
      <c r="AE507" s="241"/>
      <c r="AF507" s="241"/>
      <c r="AG507" s="241"/>
      <c r="AH507" s="241"/>
      <c r="AI507" s="241"/>
      <c r="AJ507" s="241"/>
      <c r="AK507" s="241"/>
      <c r="AL507" s="241"/>
      <c r="AM507" s="241"/>
      <c r="AN507" s="241"/>
      <c r="AO507" s="241"/>
      <c r="AP507" s="241"/>
      <c r="AQ507" s="241"/>
      <c r="AR507" s="241"/>
      <c r="AS507" s="241"/>
      <c r="AT507" s="241"/>
      <c r="AU507" s="241"/>
    </row>
    <row r="508" spans="1:50" ht="9" customHeight="1" x14ac:dyDescent="0.25">
      <c r="D508" s="50"/>
      <c r="E508" s="50"/>
      <c r="F508" s="50"/>
      <c r="G508" s="50"/>
      <c r="H508" s="50"/>
      <c r="I508" s="50"/>
      <c r="J508" s="50"/>
      <c r="K508" s="50"/>
      <c r="L508" s="50"/>
      <c r="M508" s="50"/>
      <c r="N508" s="50"/>
      <c r="O508" s="50"/>
      <c r="P508" s="50"/>
      <c r="Q508" s="50"/>
      <c r="R508" s="51"/>
      <c r="S508" s="50"/>
      <c r="T508" s="50"/>
      <c r="U508" s="50"/>
      <c r="V508" s="50"/>
      <c r="W508" s="50"/>
      <c r="X508" s="50"/>
      <c r="Y508" s="50"/>
      <c r="Z508" s="50"/>
      <c r="AA508" s="50"/>
      <c r="AB508" s="50"/>
      <c r="AC508" s="50"/>
      <c r="AD508" s="50"/>
      <c r="AE508" s="50"/>
      <c r="AF508" s="50"/>
      <c r="AG508" s="50"/>
      <c r="AH508" s="51"/>
      <c r="AI508" s="50"/>
      <c r="AJ508" s="50"/>
      <c r="AK508" s="50"/>
      <c r="AL508" s="50"/>
      <c r="AM508" s="50"/>
      <c r="AN508" s="50"/>
      <c r="AO508" s="50"/>
      <c r="AP508" s="50"/>
      <c r="AQ508" s="50"/>
      <c r="AR508" s="50"/>
      <c r="AS508" s="50"/>
      <c r="AT508" s="50"/>
      <c r="AU508" s="50"/>
    </row>
    <row r="509" spans="1:50" ht="9" customHeight="1" x14ac:dyDescent="0.25">
      <c r="D509" s="234" t="s">
        <v>84</v>
      </c>
      <c r="E509" s="234"/>
      <c r="F509" s="234"/>
      <c r="G509" s="234"/>
      <c r="H509" s="234"/>
      <c r="I509" s="234"/>
      <c r="J509" s="234"/>
      <c r="K509" s="234"/>
      <c r="L509" s="234"/>
      <c r="M509" s="234"/>
      <c r="N509" s="234"/>
      <c r="O509" s="234"/>
      <c r="P509" s="234"/>
      <c r="Q509" s="234"/>
      <c r="R509" s="234"/>
      <c r="S509" s="234"/>
      <c r="T509" s="234"/>
      <c r="U509" s="234"/>
      <c r="V509" s="234"/>
      <c r="W509" s="234"/>
      <c r="X509" s="234"/>
      <c r="Y509" s="234"/>
      <c r="Z509" s="234"/>
      <c r="AA509" s="234"/>
      <c r="AB509" s="234"/>
      <c r="AC509" s="234"/>
      <c r="AD509" s="234"/>
      <c r="AE509" s="234"/>
      <c r="AF509" s="234"/>
      <c r="AG509" s="234"/>
      <c r="AH509" s="234"/>
      <c r="AI509" s="234"/>
      <c r="AJ509" s="234"/>
      <c r="AK509" s="234"/>
      <c r="AL509" s="234"/>
      <c r="AM509" s="234"/>
      <c r="AN509" s="234"/>
      <c r="AO509" s="234"/>
      <c r="AP509" s="234"/>
      <c r="AQ509" s="234"/>
      <c r="AR509" s="234"/>
      <c r="AS509" s="234"/>
      <c r="AT509" s="234"/>
      <c r="AU509" s="234"/>
    </row>
    <row r="510" spans="1:50" ht="9" customHeight="1" x14ac:dyDescent="0.25">
      <c r="D510" s="234"/>
      <c r="E510" s="234"/>
      <c r="F510" s="234"/>
      <c r="G510" s="234"/>
      <c r="H510" s="234"/>
      <c r="I510" s="234"/>
      <c r="J510" s="234"/>
      <c r="K510" s="234"/>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row>
    <row r="512" spans="1:50" ht="9" customHeight="1" x14ac:dyDescent="0.25">
      <c r="B512" s="235" t="s">
        <v>1049</v>
      </c>
      <c r="C512" s="235"/>
      <c r="D512" s="236" t="s">
        <v>85</v>
      </c>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c r="AA512" s="236"/>
      <c r="AB512" s="236"/>
      <c r="AC512" s="236"/>
      <c r="AD512" s="236"/>
      <c r="AE512" s="236"/>
      <c r="AF512" s="236"/>
      <c r="AG512" s="236"/>
      <c r="AH512" s="236"/>
      <c r="AI512" s="236"/>
      <c r="AJ512" s="236"/>
      <c r="AK512" s="236"/>
      <c r="AL512" s="236"/>
      <c r="AM512" s="236"/>
      <c r="AN512" s="236"/>
      <c r="AO512" s="236"/>
      <c r="AP512" s="236"/>
      <c r="AQ512" s="236"/>
      <c r="AR512" s="236"/>
      <c r="AS512" s="236"/>
      <c r="AT512" s="236"/>
      <c r="AU512" s="236"/>
      <c r="AV512" s="236"/>
      <c r="AW512" s="10"/>
      <c r="AX512" s="11"/>
    </row>
    <row r="513" spans="2:50" ht="9" customHeight="1" x14ac:dyDescent="0.25">
      <c r="B513" s="235"/>
      <c r="C513" s="235"/>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c r="AA513" s="236"/>
      <c r="AB513" s="236"/>
      <c r="AC513" s="236"/>
      <c r="AD513" s="236"/>
      <c r="AE513" s="236"/>
      <c r="AF513" s="236"/>
      <c r="AG513" s="236"/>
      <c r="AH513" s="236"/>
      <c r="AI513" s="236"/>
      <c r="AJ513" s="236"/>
      <c r="AK513" s="236"/>
      <c r="AL513" s="236"/>
      <c r="AM513" s="236"/>
      <c r="AN513" s="236"/>
      <c r="AO513" s="236"/>
      <c r="AP513" s="236"/>
      <c r="AQ513" s="236"/>
      <c r="AR513" s="236"/>
      <c r="AS513" s="236"/>
      <c r="AT513" s="236"/>
      <c r="AU513" s="236"/>
      <c r="AV513" s="236"/>
      <c r="AW513" s="10"/>
      <c r="AX513" s="11"/>
    </row>
    <row r="514" spans="2:50" ht="9" customHeight="1" x14ac:dyDescent="0.25">
      <c r="C514" s="273"/>
      <c r="D514" s="273"/>
      <c r="E514" s="257" t="s">
        <v>86</v>
      </c>
      <c r="F514" s="257"/>
      <c r="G514" s="257"/>
      <c r="H514" s="257"/>
      <c r="I514" s="257"/>
      <c r="J514" s="257"/>
      <c r="K514" s="257"/>
      <c r="L514" s="257"/>
      <c r="M514" s="257"/>
      <c r="N514" s="257"/>
      <c r="O514" s="257"/>
      <c r="P514" s="257"/>
      <c r="Q514" s="257"/>
      <c r="R514" s="257"/>
      <c r="S514" s="257"/>
      <c r="T514" s="257"/>
      <c r="U514" s="257"/>
      <c r="V514" s="257"/>
      <c r="W514" s="257"/>
      <c r="X514" s="257"/>
      <c r="Y514" s="257"/>
      <c r="Z514" s="257"/>
      <c r="AA514" s="257"/>
      <c r="AB514" s="257"/>
      <c r="AC514" s="257"/>
      <c r="AD514" s="258" t="s">
        <v>87</v>
      </c>
      <c r="AE514" s="258"/>
      <c r="AF514" s="258"/>
      <c r="AG514" s="258"/>
      <c r="AH514" s="258"/>
      <c r="AI514" s="258"/>
      <c r="AJ514" s="258"/>
      <c r="AK514" s="258" t="s">
        <v>88</v>
      </c>
      <c r="AL514" s="258"/>
      <c r="AM514" s="258" t="s">
        <v>89</v>
      </c>
      <c r="AN514" s="258"/>
      <c r="AO514" s="258"/>
      <c r="AP514" s="258"/>
      <c r="AQ514" s="258"/>
      <c r="AR514" s="258"/>
      <c r="AS514" s="258"/>
    </row>
    <row r="515" spans="2:50" ht="9" customHeight="1" x14ac:dyDescent="0.25">
      <c r="C515" s="273"/>
      <c r="D515" s="273"/>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58"/>
      <c r="AE515" s="258"/>
      <c r="AF515" s="258"/>
      <c r="AG515" s="258"/>
      <c r="AH515" s="258"/>
      <c r="AI515" s="258"/>
      <c r="AJ515" s="258"/>
      <c r="AK515" s="258"/>
      <c r="AL515" s="258"/>
      <c r="AM515" s="258"/>
      <c r="AN515" s="258"/>
      <c r="AO515" s="258"/>
      <c r="AP515" s="258"/>
      <c r="AQ515" s="258"/>
      <c r="AR515" s="258"/>
      <c r="AS515" s="258"/>
    </row>
    <row r="516" spans="2:50" ht="9" customHeight="1" x14ac:dyDescent="0.25">
      <c r="C516" s="269">
        <f>IF(ISBLANK(E516),"",1)</f>
        <v>1</v>
      </c>
      <c r="D516" s="269"/>
      <c r="E516" s="270" t="s">
        <v>90</v>
      </c>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71">
        <f>19740</f>
        <v>19740</v>
      </c>
      <c r="AE516" s="271"/>
      <c r="AF516" s="271"/>
      <c r="AG516" s="271"/>
      <c r="AH516" s="271"/>
      <c r="AI516" s="271"/>
      <c r="AJ516" s="271"/>
      <c r="AK516" s="272">
        <v>3</v>
      </c>
      <c r="AL516" s="272"/>
      <c r="AM516" s="271">
        <f>AD516*AK516</f>
        <v>59220</v>
      </c>
      <c r="AN516" s="271"/>
      <c r="AO516" s="271"/>
      <c r="AP516" s="271"/>
      <c r="AQ516" s="271"/>
      <c r="AR516" s="271"/>
      <c r="AS516" s="271"/>
    </row>
    <row r="517" spans="2:50" ht="9" customHeight="1" x14ac:dyDescent="0.25">
      <c r="C517" s="269"/>
      <c r="D517" s="269"/>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71"/>
      <c r="AE517" s="271"/>
      <c r="AF517" s="271"/>
      <c r="AG517" s="271"/>
      <c r="AH517" s="271"/>
      <c r="AI517" s="271"/>
      <c r="AJ517" s="271"/>
      <c r="AK517" s="272"/>
      <c r="AL517" s="272"/>
      <c r="AM517" s="271"/>
      <c r="AN517" s="271"/>
      <c r="AO517" s="271"/>
      <c r="AP517" s="271"/>
      <c r="AQ517" s="271"/>
      <c r="AR517" s="271"/>
      <c r="AS517" s="271"/>
    </row>
    <row r="518" spans="2:50" ht="9" customHeight="1" x14ac:dyDescent="0.25">
      <c r="C518" s="275">
        <f>IF(ISBLANK(E518),"",C516+1)</f>
        <v>2</v>
      </c>
      <c r="D518" s="275"/>
      <c r="E518" s="276" t="s">
        <v>91</v>
      </c>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74">
        <v>3390</v>
      </c>
      <c r="AE518" s="274"/>
      <c r="AF518" s="274"/>
      <c r="AG518" s="274"/>
      <c r="AH518" s="274"/>
      <c r="AI518" s="274"/>
      <c r="AJ518" s="274"/>
      <c r="AK518" s="277">
        <v>3</v>
      </c>
      <c r="AL518" s="277"/>
      <c r="AM518" s="274">
        <f>IF(C518="","",AD518*AK518)</f>
        <v>10170</v>
      </c>
      <c r="AN518" s="274"/>
      <c r="AO518" s="274"/>
      <c r="AP518" s="274"/>
      <c r="AQ518" s="274"/>
      <c r="AR518" s="274"/>
      <c r="AS518" s="274"/>
    </row>
    <row r="519" spans="2:50" ht="9" customHeight="1" x14ac:dyDescent="0.25">
      <c r="C519" s="275"/>
      <c r="D519" s="275"/>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74"/>
      <c r="AE519" s="274"/>
      <c r="AF519" s="274"/>
      <c r="AG519" s="274"/>
      <c r="AH519" s="274"/>
      <c r="AI519" s="274"/>
      <c r="AJ519" s="274"/>
      <c r="AK519" s="277"/>
      <c r="AL519" s="277"/>
      <c r="AM519" s="274"/>
      <c r="AN519" s="274"/>
      <c r="AO519" s="274"/>
      <c r="AP519" s="274"/>
      <c r="AQ519" s="274"/>
      <c r="AR519" s="274"/>
      <c r="AS519" s="274"/>
    </row>
    <row r="520" spans="2:50" ht="9" customHeight="1" x14ac:dyDescent="0.25">
      <c r="C520" s="269">
        <f>IF(ISBLANK(E520),"",C518+1)</f>
        <v>3</v>
      </c>
      <c r="D520" s="269"/>
      <c r="E520" s="270" t="s">
        <v>92</v>
      </c>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71">
        <v>2630</v>
      </c>
      <c r="AE520" s="271"/>
      <c r="AF520" s="271"/>
      <c r="AG520" s="271"/>
      <c r="AH520" s="271"/>
      <c r="AI520" s="271"/>
      <c r="AJ520" s="271"/>
      <c r="AK520" s="272">
        <v>3</v>
      </c>
      <c r="AL520" s="272"/>
      <c r="AM520" s="271">
        <f>IF(C520="","",AD520*AK520)</f>
        <v>7890</v>
      </c>
      <c r="AN520" s="271"/>
      <c r="AO520" s="271"/>
      <c r="AP520" s="271"/>
      <c r="AQ520" s="271"/>
      <c r="AR520" s="271"/>
      <c r="AS520" s="271"/>
    </row>
    <row r="521" spans="2:50" ht="9" customHeight="1" x14ac:dyDescent="0.25">
      <c r="C521" s="269"/>
      <c r="D521" s="269"/>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71"/>
      <c r="AE521" s="271"/>
      <c r="AF521" s="271"/>
      <c r="AG521" s="271"/>
      <c r="AH521" s="271"/>
      <c r="AI521" s="271"/>
      <c r="AJ521" s="271"/>
      <c r="AK521" s="272"/>
      <c r="AL521" s="272"/>
      <c r="AM521" s="271"/>
      <c r="AN521" s="271"/>
      <c r="AO521" s="271"/>
      <c r="AP521" s="271"/>
      <c r="AQ521" s="271"/>
      <c r="AR521" s="271"/>
      <c r="AS521" s="271"/>
    </row>
    <row r="522" spans="2:50" ht="9" customHeight="1" x14ac:dyDescent="0.25">
      <c r="C522" s="275">
        <f>IF(ISBLANK(E522),"",C520+1)</f>
        <v>4</v>
      </c>
      <c r="D522" s="275"/>
      <c r="E522" s="276" t="s">
        <v>93</v>
      </c>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74">
        <v>8130</v>
      </c>
      <c r="AE522" s="274"/>
      <c r="AF522" s="274"/>
      <c r="AG522" s="274"/>
      <c r="AH522" s="274"/>
      <c r="AI522" s="274"/>
      <c r="AJ522" s="274"/>
      <c r="AK522" s="277">
        <v>3</v>
      </c>
      <c r="AL522" s="277"/>
      <c r="AM522" s="274">
        <f>IF(C522="","",AD522*AK522)</f>
        <v>24390</v>
      </c>
      <c r="AN522" s="274"/>
      <c r="AO522" s="274"/>
      <c r="AP522" s="274"/>
      <c r="AQ522" s="274"/>
      <c r="AR522" s="274"/>
      <c r="AS522" s="274"/>
    </row>
    <row r="523" spans="2:50" ht="9" customHeight="1" x14ac:dyDescent="0.25">
      <c r="C523" s="275"/>
      <c r="D523" s="275"/>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74"/>
      <c r="AE523" s="274"/>
      <c r="AF523" s="274"/>
      <c r="AG523" s="274"/>
      <c r="AH523" s="274"/>
      <c r="AI523" s="274"/>
      <c r="AJ523" s="274"/>
      <c r="AK523" s="277"/>
      <c r="AL523" s="277"/>
      <c r="AM523" s="274"/>
      <c r="AN523" s="274"/>
      <c r="AO523" s="274"/>
      <c r="AP523" s="274"/>
      <c r="AQ523" s="274"/>
      <c r="AR523" s="274"/>
      <c r="AS523" s="274"/>
    </row>
    <row r="524" spans="2:50" ht="9" customHeight="1" x14ac:dyDescent="0.25">
      <c r="C524" s="269">
        <f>IF(ISBLANK(E524),"",C522+1)</f>
        <v>5</v>
      </c>
      <c r="D524" s="269"/>
      <c r="E524" s="270" t="s">
        <v>94</v>
      </c>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71">
        <v>880</v>
      </c>
      <c r="AE524" s="271"/>
      <c r="AF524" s="271"/>
      <c r="AG524" s="271"/>
      <c r="AH524" s="271"/>
      <c r="AI524" s="271"/>
      <c r="AJ524" s="271"/>
      <c r="AK524" s="272">
        <v>3</v>
      </c>
      <c r="AL524" s="272"/>
      <c r="AM524" s="271">
        <f>IF(C524="","",AD524*AK524)</f>
        <v>2640</v>
      </c>
      <c r="AN524" s="271"/>
      <c r="AO524" s="271"/>
      <c r="AP524" s="271"/>
      <c r="AQ524" s="271"/>
      <c r="AR524" s="271"/>
      <c r="AS524" s="271"/>
    </row>
    <row r="525" spans="2:50" ht="9" customHeight="1" x14ac:dyDescent="0.25">
      <c r="C525" s="269"/>
      <c r="D525" s="269"/>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71"/>
      <c r="AE525" s="271"/>
      <c r="AF525" s="271"/>
      <c r="AG525" s="271"/>
      <c r="AH525" s="271"/>
      <c r="AI525" s="271"/>
      <c r="AJ525" s="271"/>
      <c r="AK525" s="272"/>
      <c r="AL525" s="272"/>
      <c r="AM525" s="271"/>
      <c r="AN525" s="271"/>
      <c r="AO525" s="271"/>
      <c r="AP525" s="271"/>
      <c r="AQ525" s="271"/>
      <c r="AR525" s="271"/>
      <c r="AS525" s="271"/>
    </row>
    <row r="526" spans="2:50" ht="9" customHeight="1" x14ac:dyDescent="0.25">
      <c r="C526" s="275">
        <f>IF(ISBLANK(E526),"",C524+1)</f>
        <v>6</v>
      </c>
      <c r="D526" s="275"/>
      <c r="E526" s="276" t="s">
        <v>95</v>
      </c>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74">
        <v>880</v>
      </c>
      <c r="AE526" s="274"/>
      <c r="AF526" s="274"/>
      <c r="AG526" s="274"/>
      <c r="AH526" s="274"/>
      <c r="AI526" s="274"/>
      <c r="AJ526" s="274"/>
      <c r="AK526" s="277">
        <v>3</v>
      </c>
      <c r="AL526" s="277"/>
      <c r="AM526" s="274">
        <f>IF(C526="","",AD526*AK526)</f>
        <v>2640</v>
      </c>
      <c r="AN526" s="274"/>
      <c r="AO526" s="274"/>
      <c r="AP526" s="274"/>
      <c r="AQ526" s="274"/>
      <c r="AR526" s="274"/>
      <c r="AS526" s="274"/>
    </row>
    <row r="527" spans="2:50" ht="9" customHeight="1" x14ac:dyDescent="0.25">
      <c r="C527" s="275"/>
      <c r="D527" s="275"/>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74"/>
      <c r="AE527" s="274"/>
      <c r="AF527" s="274"/>
      <c r="AG527" s="274"/>
      <c r="AH527" s="274"/>
      <c r="AI527" s="274"/>
      <c r="AJ527" s="274"/>
      <c r="AK527" s="277"/>
      <c r="AL527" s="277"/>
      <c r="AM527" s="274"/>
      <c r="AN527" s="274"/>
      <c r="AO527" s="274"/>
      <c r="AP527" s="274"/>
      <c r="AQ527" s="274"/>
      <c r="AR527" s="274"/>
      <c r="AS527" s="274"/>
    </row>
    <row r="528" spans="2:50" ht="9" customHeight="1" x14ac:dyDescent="0.25">
      <c r="C528" s="269">
        <f>IF(ISBLANK(E528),"",C526+1)</f>
        <v>7</v>
      </c>
      <c r="D528" s="269"/>
      <c r="E528" s="270" t="s">
        <v>96</v>
      </c>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71">
        <v>6910</v>
      </c>
      <c r="AE528" s="271"/>
      <c r="AF528" s="271"/>
      <c r="AG528" s="271"/>
      <c r="AH528" s="271"/>
      <c r="AI528" s="271"/>
      <c r="AJ528" s="271"/>
      <c r="AK528" s="272">
        <v>3</v>
      </c>
      <c r="AL528" s="272"/>
      <c r="AM528" s="271">
        <f>IF(C528="","",AD528*AK528)</f>
        <v>20730</v>
      </c>
      <c r="AN528" s="271"/>
      <c r="AO528" s="271"/>
      <c r="AP528" s="271"/>
      <c r="AQ528" s="271"/>
      <c r="AR528" s="271"/>
      <c r="AS528" s="271"/>
    </row>
    <row r="529" spans="3:45" ht="9" customHeight="1" x14ac:dyDescent="0.25">
      <c r="C529" s="269"/>
      <c r="D529" s="269"/>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71"/>
      <c r="AE529" s="271"/>
      <c r="AF529" s="271"/>
      <c r="AG529" s="271"/>
      <c r="AH529" s="271"/>
      <c r="AI529" s="271"/>
      <c r="AJ529" s="271"/>
      <c r="AK529" s="272"/>
      <c r="AL529" s="272"/>
      <c r="AM529" s="271"/>
      <c r="AN529" s="271"/>
      <c r="AO529" s="271"/>
      <c r="AP529" s="271"/>
      <c r="AQ529" s="271"/>
      <c r="AR529" s="271"/>
      <c r="AS529" s="271"/>
    </row>
    <row r="530" spans="3:45" ht="9" customHeight="1" x14ac:dyDescent="0.25">
      <c r="C530" s="275">
        <f>IF(ISBLANK(E530),"",C528+1)</f>
        <v>8</v>
      </c>
      <c r="D530" s="275"/>
      <c r="E530" s="276" t="s">
        <v>97</v>
      </c>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74">
        <v>1940</v>
      </c>
      <c r="AE530" s="274"/>
      <c r="AF530" s="274"/>
      <c r="AG530" s="274"/>
      <c r="AH530" s="274"/>
      <c r="AI530" s="274"/>
      <c r="AJ530" s="274"/>
      <c r="AK530" s="277">
        <v>3</v>
      </c>
      <c r="AL530" s="277"/>
      <c r="AM530" s="274">
        <f>IF(C530="","",AD530*AK530)</f>
        <v>5820</v>
      </c>
      <c r="AN530" s="274"/>
      <c r="AO530" s="274"/>
      <c r="AP530" s="274"/>
      <c r="AQ530" s="274"/>
      <c r="AR530" s="274"/>
      <c r="AS530" s="274"/>
    </row>
    <row r="531" spans="3:45" ht="9" customHeight="1" x14ac:dyDescent="0.25">
      <c r="C531" s="275"/>
      <c r="D531" s="275"/>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74"/>
      <c r="AE531" s="274"/>
      <c r="AF531" s="274"/>
      <c r="AG531" s="274"/>
      <c r="AH531" s="274"/>
      <c r="AI531" s="274"/>
      <c r="AJ531" s="274"/>
      <c r="AK531" s="277"/>
      <c r="AL531" s="277"/>
      <c r="AM531" s="274"/>
      <c r="AN531" s="274"/>
      <c r="AO531" s="274"/>
      <c r="AP531" s="274"/>
      <c r="AQ531" s="274"/>
      <c r="AR531" s="274"/>
      <c r="AS531" s="274"/>
    </row>
    <row r="532" spans="3:45" ht="9" customHeight="1" x14ac:dyDescent="0.25">
      <c r="C532" s="269">
        <f>IF(ISBLANK(E532),"",C530+1)</f>
        <v>9</v>
      </c>
      <c r="D532" s="269"/>
      <c r="E532" s="270" t="s">
        <v>98</v>
      </c>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71">
        <v>4690</v>
      </c>
      <c r="AE532" s="271"/>
      <c r="AF532" s="271"/>
      <c r="AG532" s="271"/>
      <c r="AH532" s="271"/>
      <c r="AI532" s="271"/>
      <c r="AJ532" s="271"/>
      <c r="AK532" s="272">
        <v>3</v>
      </c>
      <c r="AL532" s="272"/>
      <c r="AM532" s="271">
        <f>IF(C532="","",AD532*AK532)</f>
        <v>14070</v>
      </c>
      <c r="AN532" s="271"/>
      <c r="AO532" s="271"/>
      <c r="AP532" s="271"/>
      <c r="AQ532" s="271"/>
      <c r="AR532" s="271"/>
      <c r="AS532" s="271"/>
    </row>
    <row r="533" spans="3:45" ht="9" customHeight="1" x14ac:dyDescent="0.25">
      <c r="C533" s="269"/>
      <c r="D533" s="269"/>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71"/>
      <c r="AE533" s="271"/>
      <c r="AF533" s="271"/>
      <c r="AG533" s="271"/>
      <c r="AH533" s="271"/>
      <c r="AI533" s="271"/>
      <c r="AJ533" s="271"/>
      <c r="AK533" s="272"/>
      <c r="AL533" s="272"/>
      <c r="AM533" s="271"/>
      <c r="AN533" s="271"/>
      <c r="AO533" s="271"/>
      <c r="AP533" s="271"/>
      <c r="AQ533" s="271"/>
      <c r="AR533" s="271"/>
      <c r="AS533" s="271"/>
    </row>
    <row r="534" spans="3:45" ht="9" customHeight="1" x14ac:dyDescent="0.25">
      <c r="C534" s="275">
        <f>IF(ISBLANK(E534),"",C532+1)</f>
        <v>10</v>
      </c>
      <c r="D534" s="275"/>
      <c r="E534" s="276" t="s">
        <v>99</v>
      </c>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4">
        <v>81600</v>
      </c>
      <c r="AE534" s="274"/>
      <c r="AF534" s="274"/>
      <c r="AG534" s="274"/>
      <c r="AH534" s="274"/>
      <c r="AI534" s="274"/>
      <c r="AJ534" s="274"/>
      <c r="AK534" s="277">
        <v>3</v>
      </c>
      <c r="AL534" s="277"/>
      <c r="AM534" s="274">
        <f>IF(C534="","",AD534*AK534)</f>
        <v>244800</v>
      </c>
      <c r="AN534" s="274"/>
      <c r="AO534" s="274"/>
      <c r="AP534" s="274"/>
      <c r="AQ534" s="274"/>
      <c r="AR534" s="274"/>
      <c r="AS534" s="274"/>
    </row>
    <row r="535" spans="3:45" ht="9" customHeight="1" x14ac:dyDescent="0.25">
      <c r="C535" s="275"/>
      <c r="D535" s="275"/>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4"/>
      <c r="AE535" s="274"/>
      <c r="AF535" s="274"/>
      <c r="AG535" s="274"/>
      <c r="AH535" s="274"/>
      <c r="AI535" s="274"/>
      <c r="AJ535" s="274"/>
      <c r="AK535" s="277"/>
      <c r="AL535" s="277"/>
      <c r="AM535" s="274"/>
      <c r="AN535" s="274"/>
      <c r="AO535" s="274"/>
      <c r="AP535" s="274"/>
      <c r="AQ535" s="274"/>
      <c r="AR535" s="274"/>
      <c r="AS535" s="274"/>
    </row>
    <row r="536" spans="3:45" ht="9" customHeight="1" x14ac:dyDescent="0.25">
      <c r="C536" s="269">
        <f>IF(ISBLANK(E536),"",C534+1)</f>
        <v>11</v>
      </c>
      <c r="D536" s="269"/>
      <c r="E536" s="270" t="s">
        <v>100</v>
      </c>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71">
        <v>3610</v>
      </c>
      <c r="AE536" s="271"/>
      <c r="AF536" s="271"/>
      <c r="AG536" s="271"/>
      <c r="AH536" s="271"/>
      <c r="AI536" s="271"/>
      <c r="AJ536" s="271"/>
      <c r="AK536" s="272">
        <v>3</v>
      </c>
      <c r="AL536" s="272"/>
      <c r="AM536" s="271">
        <f>IF(C536="","",AD536*AK536)</f>
        <v>10830</v>
      </c>
      <c r="AN536" s="271"/>
      <c r="AO536" s="271"/>
      <c r="AP536" s="271"/>
      <c r="AQ536" s="271"/>
      <c r="AR536" s="271"/>
      <c r="AS536" s="271"/>
    </row>
    <row r="537" spans="3:45" ht="9" customHeight="1" x14ac:dyDescent="0.25">
      <c r="C537" s="269"/>
      <c r="D537" s="269"/>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271"/>
      <c r="AE537" s="271"/>
      <c r="AF537" s="271"/>
      <c r="AG537" s="271"/>
      <c r="AH537" s="271"/>
      <c r="AI537" s="271"/>
      <c r="AJ537" s="271"/>
      <c r="AK537" s="272"/>
      <c r="AL537" s="272"/>
      <c r="AM537" s="271"/>
      <c r="AN537" s="271"/>
      <c r="AO537" s="271"/>
      <c r="AP537" s="271"/>
      <c r="AQ537" s="271"/>
      <c r="AR537" s="271"/>
      <c r="AS537" s="271"/>
    </row>
    <row r="538" spans="3:45" ht="9" customHeight="1" x14ac:dyDescent="0.25">
      <c r="C538" s="275" t="str">
        <f>IF(ISBLANK(E538),"",C536+1)</f>
        <v/>
      </c>
      <c r="D538" s="275"/>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71"/>
      <c r="AE538" s="271"/>
      <c r="AF538" s="271"/>
      <c r="AG538" s="271"/>
      <c r="AH538" s="271"/>
      <c r="AI538" s="271"/>
      <c r="AJ538" s="271"/>
      <c r="AK538" s="272"/>
      <c r="AL538" s="272"/>
      <c r="AM538" s="271" t="str">
        <f>IF(C538="","",AD538*AK538)</f>
        <v/>
      </c>
      <c r="AN538" s="271"/>
      <c r="AO538" s="271"/>
      <c r="AP538" s="271"/>
      <c r="AQ538" s="271"/>
      <c r="AR538" s="271"/>
      <c r="AS538" s="271"/>
    </row>
    <row r="539" spans="3:45" ht="9" customHeight="1" x14ac:dyDescent="0.25">
      <c r="C539" s="275"/>
      <c r="D539" s="275"/>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71"/>
      <c r="AE539" s="271"/>
      <c r="AF539" s="271"/>
      <c r="AG539" s="271"/>
      <c r="AH539" s="271"/>
      <c r="AI539" s="271"/>
      <c r="AJ539" s="271"/>
      <c r="AK539" s="272"/>
      <c r="AL539" s="272"/>
      <c r="AM539" s="271"/>
      <c r="AN539" s="271"/>
      <c r="AO539" s="271"/>
      <c r="AP539" s="271"/>
      <c r="AQ539" s="271"/>
      <c r="AR539" s="271"/>
      <c r="AS539" s="271"/>
    </row>
    <row r="540" spans="3:45" ht="9" customHeight="1" x14ac:dyDescent="0.25">
      <c r="C540" s="269" t="str">
        <f>IF(ISBLANK(E540),"",C538+1)</f>
        <v/>
      </c>
      <c r="D540" s="269"/>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74"/>
      <c r="AE540" s="274"/>
      <c r="AF540" s="274"/>
      <c r="AG540" s="274"/>
      <c r="AH540" s="274"/>
      <c r="AI540" s="274"/>
      <c r="AJ540" s="274"/>
      <c r="AK540" s="277"/>
      <c r="AL540" s="277"/>
      <c r="AM540" s="274" t="str">
        <f>IF(C540="","",AD540*AK540)</f>
        <v/>
      </c>
      <c r="AN540" s="274"/>
      <c r="AO540" s="274"/>
      <c r="AP540" s="274"/>
      <c r="AQ540" s="274"/>
      <c r="AR540" s="274"/>
      <c r="AS540" s="274"/>
    </row>
    <row r="541" spans="3:45" ht="9" customHeight="1" x14ac:dyDescent="0.25">
      <c r="C541" s="269"/>
      <c r="D541" s="269"/>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74"/>
      <c r="AE541" s="274"/>
      <c r="AF541" s="274"/>
      <c r="AG541" s="274"/>
      <c r="AH541" s="274"/>
      <c r="AI541" s="274"/>
      <c r="AJ541" s="274"/>
      <c r="AK541" s="277"/>
      <c r="AL541" s="277"/>
      <c r="AM541" s="274"/>
      <c r="AN541" s="274"/>
      <c r="AO541" s="274"/>
      <c r="AP541" s="274"/>
      <c r="AQ541" s="274"/>
      <c r="AR541" s="274"/>
      <c r="AS541" s="274"/>
    </row>
    <row r="542" spans="3:45" ht="9" customHeight="1" x14ac:dyDescent="0.25">
      <c r="C542" s="275" t="str">
        <f>IF(ISBLANK(E542),"",C540+1)</f>
        <v/>
      </c>
      <c r="D542" s="275"/>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71"/>
      <c r="AE542" s="271"/>
      <c r="AF542" s="271"/>
      <c r="AG542" s="271"/>
      <c r="AH542" s="271"/>
      <c r="AI542" s="271"/>
      <c r="AJ542" s="271"/>
      <c r="AK542" s="272"/>
      <c r="AL542" s="272"/>
      <c r="AM542" s="271" t="str">
        <f>IF(C542="","",AD542*AK542)</f>
        <v/>
      </c>
      <c r="AN542" s="271"/>
      <c r="AO542" s="271"/>
      <c r="AP542" s="271"/>
      <c r="AQ542" s="271"/>
      <c r="AR542" s="271"/>
      <c r="AS542" s="271"/>
    </row>
    <row r="543" spans="3:45" ht="9" customHeight="1" x14ac:dyDescent="0.25">
      <c r="C543" s="275"/>
      <c r="D543" s="275"/>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1"/>
      <c r="AE543" s="271"/>
      <c r="AF543" s="271"/>
      <c r="AG543" s="271"/>
      <c r="AH543" s="271"/>
      <c r="AI543" s="271"/>
      <c r="AJ543" s="271"/>
      <c r="AK543" s="272"/>
      <c r="AL543" s="272"/>
      <c r="AM543" s="271"/>
      <c r="AN543" s="271"/>
      <c r="AO543" s="271"/>
      <c r="AP543" s="271"/>
      <c r="AQ543" s="271"/>
      <c r="AR543" s="271"/>
      <c r="AS543" s="271"/>
    </row>
    <row r="544" spans="3:45" ht="9" customHeight="1" x14ac:dyDescent="0.25">
      <c r="C544" s="269" t="str">
        <f>IF(ISBLANK(E544),"",C542+1)</f>
        <v/>
      </c>
      <c r="D544" s="269"/>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4"/>
      <c r="AE544" s="274"/>
      <c r="AF544" s="274"/>
      <c r="AG544" s="274"/>
      <c r="AH544" s="274"/>
      <c r="AI544" s="274"/>
      <c r="AJ544" s="274"/>
      <c r="AK544" s="277"/>
      <c r="AL544" s="277"/>
      <c r="AM544" s="274" t="str">
        <f>IF(C544="","",AD544*AK544)</f>
        <v/>
      </c>
      <c r="AN544" s="274"/>
      <c r="AO544" s="274"/>
      <c r="AP544" s="274"/>
      <c r="AQ544" s="274"/>
      <c r="AR544" s="274"/>
      <c r="AS544" s="274"/>
    </row>
    <row r="545" spans="2:50" ht="9" customHeight="1" x14ac:dyDescent="0.25">
      <c r="C545" s="269"/>
      <c r="D545" s="269"/>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6"/>
      <c r="AD545" s="274"/>
      <c r="AE545" s="274"/>
      <c r="AF545" s="274"/>
      <c r="AG545" s="274"/>
      <c r="AH545" s="274"/>
      <c r="AI545" s="274"/>
      <c r="AJ545" s="274"/>
      <c r="AK545" s="277"/>
      <c r="AL545" s="277"/>
      <c r="AM545" s="274"/>
      <c r="AN545" s="274"/>
      <c r="AO545" s="274"/>
      <c r="AP545" s="274"/>
      <c r="AQ545" s="274"/>
      <c r="AR545" s="274"/>
      <c r="AS545" s="274"/>
    </row>
    <row r="546" spans="2:50" ht="9" customHeight="1" x14ac:dyDescent="0.25">
      <c r="C546" s="269"/>
      <c r="D546" s="269"/>
      <c r="E546" s="279" t="s">
        <v>101</v>
      </c>
      <c r="F546" s="279"/>
      <c r="G546" s="279"/>
      <c r="H546" s="279"/>
      <c r="I546" s="279"/>
      <c r="J546" s="279"/>
      <c r="K546" s="279"/>
      <c r="L546" s="279"/>
      <c r="M546" s="279"/>
      <c r="N546" s="279"/>
      <c r="O546" s="279"/>
      <c r="P546" s="279"/>
      <c r="Q546" s="279"/>
      <c r="R546" s="279"/>
      <c r="S546" s="279"/>
      <c r="T546" s="279"/>
      <c r="U546" s="279"/>
      <c r="V546" s="279"/>
      <c r="W546" s="279"/>
      <c r="X546" s="279"/>
      <c r="Y546" s="279"/>
      <c r="Z546" s="279"/>
      <c r="AA546" s="279"/>
      <c r="AB546" s="279"/>
      <c r="AC546" s="279"/>
      <c r="AD546" s="271"/>
      <c r="AE546" s="271"/>
      <c r="AF546" s="271"/>
      <c r="AG546" s="271"/>
      <c r="AH546" s="271"/>
      <c r="AI546" s="271"/>
      <c r="AJ546" s="271"/>
      <c r="AK546" s="272"/>
      <c r="AL546" s="272"/>
      <c r="AM546" s="278">
        <f>SUM(AM516:AS545)</f>
        <v>403200</v>
      </c>
      <c r="AN546" s="278"/>
      <c r="AO546" s="278"/>
      <c r="AP546" s="278"/>
      <c r="AQ546" s="278"/>
      <c r="AR546" s="278"/>
      <c r="AS546" s="278"/>
    </row>
    <row r="547" spans="2:50" ht="9" customHeight="1" x14ac:dyDescent="0.25">
      <c r="C547" s="269"/>
      <c r="D547" s="26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271"/>
      <c r="AE547" s="271"/>
      <c r="AF547" s="271"/>
      <c r="AG547" s="271"/>
      <c r="AH547" s="271"/>
      <c r="AI547" s="271"/>
      <c r="AJ547" s="271"/>
      <c r="AK547" s="272"/>
      <c r="AL547" s="272"/>
      <c r="AM547" s="278"/>
      <c r="AN547" s="278"/>
      <c r="AO547" s="278"/>
      <c r="AP547" s="278"/>
      <c r="AQ547" s="278"/>
      <c r="AR547" s="278"/>
      <c r="AS547" s="278"/>
    </row>
    <row r="549" spans="2:50" ht="9" customHeight="1" x14ac:dyDescent="0.25">
      <c r="B549" s="235" t="s">
        <v>1049</v>
      </c>
      <c r="C549" s="235"/>
      <c r="D549" s="236" t="s">
        <v>68</v>
      </c>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c r="AA549" s="236"/>
      <c r="AB549" s="236"/>
      <c r="AC549" s="236"/>
      <c r="AD549" s="236"/>
      <c r="AE549" s="236"/>
      <c r="AF549" s="236"/>
      <c r="AG549" s="236"/>
      <c r="AH549" s="236"/>
      <c r="AI549" s="236"/>
      <c r="AJ549" s="236"/>
      <c r="AK549" s="236"/>
      <c r="AL549" s="236"/>
      <c r="AM549" s="236"/>
      <c r="AN549" s="236"/>
      <c r="AO549" s="236"/>
      <c r="AP549" s="236"/>
      <c r="AQ549" s="236"/>
      <c r="AR549" s="236"/>
      <c r="AS549" s="236"/>
      <c r="AT549" s="236"/>
      <c r="AU549" s="236"/>
      <c r="AV549" s="236"/>
      <c r="AW549" s="10"/>
      <c r="AX549" s="11"/>
    </row>
    <row r="550" spans="2:50" ht="9" customHeight="1" x14ac:dyDescent="0.25">
      <c r="B550" s="235"/>
      <c r="C550" s="235"/>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236"/>
      <c r="AO550" s="236"/>
      <c r="AP550" s="236"/>
      <c r="AQ550" s="236"/>
      <c r="AR550" s="236"/>
      <c r="AS550" s="236"/>
      <c r="AT550" s="236"/>
      <c r="AU550" s="236"/>
      <c r="AV550" s="236"/>
      <c r="AW550" s="10"/>
      <c r="AX550" s="11"/>
    </row>
    <row r="551" spans="2:50" ht="9" customHeight="1" x14ac:dyDescent="0.25">
      <c r="E551" s="257" t="s">
        <v>69</v>
      </c>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8" t="s">
        <v>70</v>
      </c>
      <c r="AE551" s="258"/>
      <c r="AF551" s="258"/>
      <c r="AG551" s="258"/>
      <c r="AH551" s="258"/>
      <c r="AI551" s="258"/>
      <c r="AJ551" s="258"/>
      <c r="AM551" s="258" t="s">
        <v>71</v>
      </c>
      <c r="AN551" s="258"/>
      <c r="AO551" s="258"/>
      <c r="AP551" s="258"/>
      <c r="AQ551" s="258"/>
      <c r="AR551" s="258"/>
      <c r="AS551" s="258"/>
    </row>
    <row r="552" spans="2:50" ht="9" customHeight="1" x14ac:dyDescent="0.25">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8"/>
      <c r="AE552" s="258"/>
      <c r="AF552" s="258"/>
      <c r="AG552" s="258"/>
      <c r="AH552" s="258"/>
      <c r="AI552" s="258"/>
      <c r="AJ552" s="258"/>
      <c r="AM552" s="258"/>
      <c r="AN552" s="258"/>
      <c r="AO552" s="258"/>
      <c r="AP552" s="258"/>
      <c r="AQ552" s="258"/>
      <c r="AR552" s="258"/>
      <c r="AS552" s="258"/>
    </row>
    <row r="553" spans="2:50" ht="9" customHeight="1" x14ac:dyDescent="0.3">
      <c r="K553" s="2"/>
      <c r="L553" s="2"/>
      <c r="M553" s="2"/>
      <c r="N553" s="2"/>
      <c r="O553" s="2"/>
      <c r="P553" s="2"/>
      <c r="Q553" s="2"/>
      <c r="R553" s="2"/>
      <c r="S553" s="2"/>
      <c r="T553" s="2"/>
      <c r="U553" s="2"/>
      <c r="V553" s="2"/>
      <c r="W553" s="2"/>
      <c r="X553" s="2"/>
      <c r="Y553" s="2"/>
      <c r="Z553" s="2"/>
      <c r="AA553" s="2"/>
      <c r="AB553" s="2"/>
      <c r="AC553" s="2"/>
      <c r="AD553" s="61"/>
      <c r="AE553" s="61"/>
      <c r="AF553" s="61"/>
      <c r="AG553" s="61"/>
      <c r="AH553" s="61"/>
      <c r="AI553" s="61"/>
      <c r="AJ553" s="61"/>
      <c r="AM553" s="62"/>
      <c r="AN553" s="62"/>
      <c r="AO553" s="63"/>
      <c r="AP553" s="63"/>
      <c r="AQ553" s="63"/>
      <c r="AR553" s="63"/>
      <c r="AS553" s="63"/>
    </row>
    <row r="554" spans="2:50" ht="9" customHeight="1" x14ac:dyDescent="0.25">
      <c r="E554" s="259" t="s">
        <v>72</v>
      </c>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60">
        <v>231600</v>
      </c>
      <c r="AE554" s="260"/>
      <c r="AF554" s="260"/>
      <c r="AG554" s="260"/>
      <c r="AH554" s="260"/>
      <c r="AI554" s="260"/>
      <c r="AJ554" s="260"/>
      <c r="AM554" s="261" t="e">
        <f>IF(AD554=0,"",AD554/$AM$462)</f>
        <v>#DIV/0!</v>
      </c>
      <c r="AN554" s="261"/>
      <c r="AO554" s="261"/>
      <c r="AP554" s="261"/>
      <c r="AQ554" s="261"/>
      <c r="AR554" s="261"/>
      <c r="AS554" s="261"/>
    </row>
    <row r="555" spans="2:50" ht="9" customHeight="1" x14ac:dyDescent="0.25">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60"/>
      <c r="AE555" s="260"/>
      <c r="AF555" s="260"/>
      <c r="AG555" s="260"/>
      <c r="AH555" s="260"/>
      <c r="AI555" s="260"/>
      <c r="AJ555" s="260"/>
      <c r="AM555" s="261"/>
      <c r="AN555" s="261"/>
      <c r="AO555" s="261"/>
      <c r="AP555" s="261"/>
      <c r="AQ555" s="261"/>
      <c r="AR555" s="261"/>
      <c r="AS555" s="261"/>
    </row>
    <row r="556" spans="2:50" ht="9" customHeight="1" x14ac:dyDescent="0.3">
      <c r="K556" s="2"/>
      <c r="L556" s="2"/>
      <c r="M556" s="2"/>
      <c r="N556" s="2"/>
      <c r="O556" s="2"/>
      <c r="P556" s="2"/>
      <c r="Q556" s="2"/>
      <c r="R556" s="2"/>
      <c r="S556" s="2"/>
      <c r="T556" s="2"/>
      <c r="U556" s="2"/>
      <c r="V556" s="2"/>
      <c r="W556" s="2"/>
      <c r="X556" s="2"/>
      <c r="Y556" s="2"/>
      <c r="Z556" s="2"/>
      <c r="AA556" s="2"/>
      <c r="AB556" s="2"/>
      <c r="AC556" s="2"/>
      <c r="AD556" s="61"/>
      <c r="AE556" s="61"/>
      <c r="AF556" s="61"/>
      <c r="AG556" s="61"/>
      <c r="AH556" s="61"/>
      <c r="AI556" s="61"/>
      <c r="AJ556" s="61"/>
      <c r="AM556" s="62"/>
      <c r="AN556" s="62"/>
      <c r="AO556" s="62"/>
      <c r="AP556" s="62"/>
      <c r="AQ556" s="62"/>
      <c r="AR556" s="63"/>
      <c r="AS556" s="63"/>
    </row>
    <row r="557" spans="2:50" ht="9" customHeight="1" x14ac:dyDescent="0.25">
      <c r="E557" s="262" t="s">
        <v>73</v>
      </c>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63"/>
      <c r="AE557" s="263"/>
      <c r="AF557" s="263"/>
      <c r="AG557" s="263"/>
      <c r="AH557" s="263"/>
      <c r="AI557" s="263"/>
      <c r="AJ557" s="263"/>
      <c r="AM557" s="264" t="str">
        <f>IF(AD557=0,"",AD557/$AM$462)</f>
        <v/>
      </c>
      <c r="AN557" s="264"/>
      <c r="AO557" s="264"/>
      <c r="AP557" s="264"/>
      <c r="AQ557" s="264"/>
      <c r="AR557" s="264"/>
      <c r="AS557" s="264"/>
    </row>
    <row r="558" spans="2:50" ht="9" customHeight="1" x14ac:dyDescent="0.25">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63"/>
      <c r="AE558" s="263"/>
      <c r="AF558" s="263"/>
      <c r="AG558" s="263"/>
      <c r="AH558" s="263"/>
      <c r="AI558" s="263"/>
      <c r="AJ558" s="263"/>
      <c r="AM558" s="264"/>
      <c r="AN558" s="264"/>
      <c r="AO558" s="264"/>
      <c r="AP558" s="264"/>
      <c r="AQ558" s="264"/>
      <c r="AR558" s="264"/>
      <c r="AS558" s="264"/>
    </row>
    <row r="559" spans="2:50" ht="9" customHeight="1" x14ac:dyDescent="0.25">
      <c r="E559" s="265" t="s">
        <v>74</v>
      </c>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6"/>
      <c r="AE559" s="266"/>
      <c r="AF559" s="266"/>
      <c r="AG559" s="266"/>
      <c r="AH559" s="266"/>
      <c r="AI559" s="266"/>
      <c r="AJ559" s="266"/>
      <c r="AM559" s="267" t="str">
        <f>IF(AD559=0,"",AD559/$AM$462)</f>
        <v/>
      </c>
      <c r="AN559" s="267"/>
      <c r="AO559" s="267"/>
      <c r="AP559" s="267"/>
      <c r="AQ559" s="267"/>
      <c r="AR559" s="267"/>
      <c r="AS559" s="267"/>
    </row>
    <row r="560" spans="2:50" ht="9" customHeight="1" x14ac:dyDescent="0.2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66"/>
      <c r="AE560" s="266"/>
      <c r="AF560" s="266"/>
      <c r="AG560" s="266"/>
      <c r="AH560" s="266"/>
      <c r="AI560" s="266"/>
      <c r="AJ560" s="266"/>
      <c r="AM560" s="267"/>
      <c r="AN560" s="267"/>
      <c r="AO560" s="267"/>
      <c r="AP560" s="267"/>
      <c r="AQ560" s="267"/>
      <c r="AR560" s="267"/>
      <c r="AS560" s="267"/>
    </row>
    <row r="561" spans="5:45" ht="9" customHeight="1" x14ac:dyDescent="0.25">
      <c r="E561" s="262" t="s">
        <v>75</v>
      </c>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63"/>
      <c r="AE561" s="263"/>
      <c r="AF561" s="263"/>
      <c r="AG561" s="263"/>
      <c r="AH561" s="263"/>
      <c r="AI561" s="263"/>
      <c r="AJ561" s="263"/>
      <c r="AM561" s="264" t="str">
        <f>IF(AD561=0,"",AD561/$AM$462)</f>
        <v/>
      </c>
      <c r="AN561" s="264"/>
      <c r="AO561" s="264"/>
      <c r="AP561" s="264"/>
      <c r="AQ561" s="264"/>
      <c r="AR561" s="264"/>
      <c r="AS561" s="264"/>
    </row>
    <row r="562" spans="5:45" ht="9" customHeight="1" x14ac:dyDescent="0.25">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63"/>
      <c r="AE562" s="263"/>
      <c r="AF562" s="263"/>
      <c r="AG562" s="263"/>
      <c r="AH562" s="263"/>
      <c r="AI562" s="263"/>
      <c r="AJ562" s="263"/>
      <c r="AM562" s="264"/>
      <c r="AN562" s="264"/>
      <c r="AO562" s="264"/>
      <c r="AP562" s="264"/>
      <c r="AQ562" s="264"/>
      <c r="AR562" s="264"/>
      <c r="AS562" s="264"/>
    </row>
    <row r="563" spans="5:45" ht="9" customHeight="1" x14ac:dyDescent="0.25">
      <c r="E563" s="265" t="s">
        <v>76</v>
      </c>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66"/>
      <c r="AE563" s="266"/>
      <c r="AF563" s="266"/>
      <c r="AG563" s="266"/>
      <c r="AH563" s="266"/>
      <c r="AI563" s="266"/>
      <c r="AJ563" s="266"/>
      <c r="AM563" s="267" t="str">
        <f>IF(AD563=0,"",AD563/$AM$462)</f>
        <v/>
      </c>
      <c r="AN563" s="267"/>
      <c r="AO563" s="267"/>
      <c r="AP563" s="267"/>
      <c r="AQ563" s="267"/>
      <c r="AR563" s="267"/>
      <c r="AS563" s="267"/>
    </row>
    <row r="564" spans="5:45" ht="9" customHeight="1" x14ac:dyDescent="0.2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66"/>
      <c r="AE564" s="266"/>
      <c r="AF564" s="266"/>
      <c r="AG564" s="266"/>
      <c r="AH564" s="266"/>
      <c r="AI564" s="266"/>
      <c r="AJ564" s="266"/>
      <c r="AM564" s="267"/>
      <c r="AN564" s="267"/>
      <c r="AO564" s="267"/>
      <c r="AP564" s="267"/>
      <c r="AQ564" s="267"/>
      <c r="AR564" s="267"/>
      <c r="AS564" s="267"/>
    </row>
    <row r="565" spans="5:45" ht="9" customHeight="1" x14ac:dyDescent="0.25">
      <c r="E565" s="262" t="s">
        <v>52</v>
      </c>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63"/>
      <c r="AE565" s="263"/>
      <c r="AF565" s="263"/>
      <c r="AG565" s="263"/>
      <c r="AH565" s="263"/>
      <c r="AI565" s="263"/>
      <c r="AJ565" s="263"/>
      <c r="AM565" s="264" t="str">
        <f>IF(AD565=0,"",AD565/$AM$462)</f>
        <v/>
      </c>
      <c r="AN565" s="264"/>
      <c r="AO565" s="264"/>
      <c r="AP565" s="264"/>
      <c r="AQ565" s="264"/>
      <c r="AR565" s="264"/>
      <c r="AS565" s="264"/>
    </row>
    <row r="566" spans="5:45" ht="9" customHeight="1" x14ac:dyDescent="0.25">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63"/>
      <c r="AE566" s="263"/>
      <c r="AF566" s="263"/>
      <c r="AG566" s="263"/>
      <c r="AH566" s="263"/>
      <c r="AI566" s="263"/>
      <c r="AJ566" s="263"/>
      <c r="AM566" s="264"/>
      <c r="AN566" s="264"/>
      <c r="AO566" s="264"/>
      <c r="AP566" s="264"/>
      <c r="AQ566" s="264"/>
      <c r="AR566" s="264"/>
      <c r="AS566" s="264"/>
    </row>
    <row r="567" spans="5:45" ht="9" customHeight="1" x14ac:dyDescent="0.25">
      <c r="E567" s="265" t="s">
        <v>77</v>
      </c>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66"/>
      <c r="AE567" s="266"/>
      <c r="AF567" s="266"/>
      <c r="AG567" s="266"/>
      <c r="AH567" s="266"/>
      <c r="AI567" s="266"/>
      <c r="AJ567" s="266"/>
      <c r="AM567" s="267" t="str">
        <f>IF(AD567=0,"",AD567/$AM$462)</f>
        <v/>
      </c>
      <c r="AN567" s="267"/>
      <c r="AO567" s="267"/>
      <c r="AP567" s="267"/>
      <c r="AQ567" s="267"/>
      <c r="AR567" s="267"/>
      <c r="AS567" s="267"/>
    </row>
    <row r="568" spans="5:45" ht="9" customHeight="1" x14ac:dyDescent="0.2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66"/>
      <c r="AE568" s="266"/>
      <c r="AF568" s="266"/>
      <c r="AG568" s="266"/>
      <c r="AH568" s="266"/>
      <c r="AI568" s="266"/>
      <c r="AJ568" s="266"/>
      <c r="AM568" s="267"/>
      <c r="AN568" s="267"/>
      <c r="AO568" s="267"/>
      <c r="AP568" s="267"/>
      <c r="AQ568" s="267"/>
      <c r="AR568" s="267"/>
      <c r="AS568" s="267"/>
    </row>
    <row r="569" spans="5:45" ht="9" customHeight="1" x14ac:dyDescent="0.25">
      <c r="E569" s="262" t="s">
        <v>54</v>
      </c>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63"/>
      <c r="AE569" s="263"/>
      <c r="AF569" s="263"/>
      <c r="AG569" s="263"/>
      <c r="AH569" s="263"/>
      <c r="AI569" s="263"/>
      <c r="AJ569" s="263"/>
      <c r="AM569" s="264" t="str">
        <f>IF(AD569=0,"",AD569/$AM$462)</f>
        <v/>
      </c>
      <c r="AN569" s="264"/>
      <c r="AO569" s="264"/>
      <c r="AP569" s="264"/>
      <c r="AQ569" s="264"/>
      <c r="AR569" s="264"/>
      <c r="AS569" s="264"/>
    </row>
    <row r="570" spans="5:45" ht="9" customHeight="1" x14ac:dyDescent="0.25">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3"/>
      <c r="AE570" s="263"/>
      <c r="AF570" s="263"/>
      <c r="AG570" s="263"/>
      <c r="AH570" s="263"/>
      <c r="AI570" s="263"/>
      <c r="AJ570" s="263"/>
      <c r="AM570" s="264"/>
      <c r="AN570" s="264"/>
      <c r="AO570" s="264"/>
      <c r="AP570" s="264"/>
      <c r="AQ570" s="264"/>
      <c r="AR570" s="264"/>
      <c r="AS570" s="264"/>
    </row>
    <row r="571" spans="5:45" ht="9" customHeight="1" x14ac:dyDescent="0.25">
      <c r="E571" s="265" t="s">
        <v>78</v>
      </c>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6"/>
      <c r="AE571" s="266"/>
      <c r="AF571" s="266"/>
      <c r="AG571" s="266"/>
      <c r="AH571" s="266"/>
      <c r="AI571" s="266"/>
      <c r="AJ571" s="266"/>
      <c r="AM571" s="267" t="str">
        <f>IF(AD571=0,"",AD571/$AM$462)</f>
        <v/>
      </c>
      <c r="AN571" s="267"/>
      <c r="AO571" s="267"/>
      <c r="AP571" s="267"/>
      <c r="AQ571" s="267"/>
      <c r="AR571" s="267"/>
      <c r="AS571" s="267"/>
    </row>
    <row r="572" spans="5:45" ht="9" customHeight="1" x14ac:dyDescent="0.2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6"/>
      <c r="AE572" s="266"/>
      <c r="AF572" s="266"/>
      <c r="AG572" s="266"/>
      <c r="AH572" s="266"/>
      <c r="AI572" s="266"/>
      <c r="AJ572" s="266"/>
      <c r="AM572" s="267"/>
      <c r="AN572" s="267"/>
      <c r="AO572" s="267"/>
      <c r="AP572" s="267"/>
      <c r="AQ572" s="267"/>
      <c r="AR572" s="267"/>
      <c r="AS572" s="267"/>
    </row>
    <row r="573" spans="5:45" ht="9" customHeight="1" x14ac:dyDescent="0.25">
      <c r="E573" s="262" t="s">
        <v>79</v>
      </c>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263">
        <v>150000</v>
      </c>
      <c r="AE573" s="263"/>
      <c r="AF573" s="263"/>
      <c r="AG573" s="263"/>
      <c r="AH573" s="263"/>
      <c r="AI573" s="263"/>
      <c r="AJ573" s="263"/>
      <c r="AM573" s="264" t="e">
        <f>IF(AD573=0,"",AD573/$AM$462)</f>
        <v>#DIV/0!</v>
      </c>
      <c r="AN573" s="264"/>
      <c r="AO573" s="264"/>
      <c r="AP573" s="264"/>
      <c r="AQ573" s="264"/>
      <c r="AR573" s="264"/>
      <c r="AS573" s="264"/>
    </row>
    <row r="574" spans="5:45" ht="9" customHeight="1" x14ac:dyDescent="0.25">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63"/>
      <c r="AE574" s="263"/>
      <c r="AF574" s="263"/>
      <c r="AG574" s="263"/>
      <c r="AH574" s="263"/>
      <c r="AI574" s="263"/>
      <c r="AJ574" s="263"/>
      <c r="AM574" s="264"/>
      <c r="AN574" s="264"/>
      <c r="AO574" s="264"/>
      <c r="AP574" s="264"/>
      <c r="AQ574" s="264"/>
      <c r="AR574" s="264"/>
      <c r="AS574" s="264"/>
    </row>
    <row r="575" spans="5:45" ht="9" customHeight="1" x14ac:dyDescent="0.25">
      <c r="E575" s="265" t="s">
        <v>80</v>
      </c>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66"/>
      <c r="AE575" s="266"/>
      <c r="AF575" s="266"/>
      <c r="AG575" s="266"/>
      <c r="AH575" s="266"/>
      <c r="AI575" s="266"/>
      <c r="AJ575" s="266"/>
      <c r="AM575" s="267" t="str">
        <f>IF(AD575=0,"",AD575/$AM$462)</f>
        <v/>
      </c>
      <c r="AN575" s="267"/>
      <c r="AO575" s="267"/>
      <c r="AP575" s="267"/>
      <c r="AQ575" s="267"/>
      <c r="AR575" s="267"/>
      <c r="AS575" s="267"/>
    </row>
    <row r="576" spans="5:45" ht="9" customHeight="1" x14ac:dyDescent="0.2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66"/>
      <c r="AE576" s="266"/>
      <c r="AF576" s="266"/>
      <c r="AG576" s="266"/>
      <c r="AH576" s="266"/>
      <c r="AI576" s="266"/>
      <c r="AJ576" s="266"/>
      <c r="AM576" s="267"/>
      <c r="AN576" s="267"/>
      <c r="AO576" s="267"/>
      <c r="AP576" s="267"/>
      <c r="AQ576" s="267"/>
      <c r="AR576" s="267"/>
      <c r="AS576" s="267"/>
    </row>
    <row r="577" spans="1:47" ht="9" customHeight="1" x14ac:dyDescent="0.25">
      <c r="E577" s="262" t="s">
        <v>80</v>
      </c>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63"/>
      <c r="AE577" s="263"/>
      <c r="AF577" s="263"/>
      <c r="AG577" s="263"/>
      <c r="AH577" s="263"/>
      <c r="AI577" s="263"/>
      <c r="AJ577" s="263"/>
      <c r="AM577" s="264" t="str">
        <f>IF(AD577=0,"",AD577/$AM$462)</f>
        <v/>
      </c>
      <c r="AN577" s="264"/>
      <c r="AO577" s="264"/>
      <c r="AP577" s="264"/>
      <c r="AQ577" s="264"/>
      <c r="AR577" s="264"/>
      <c r="AS577" s="264"/>
    </row>
    <row r="578" spans="1:47" ht="9" customHeight="1" x14ac:dyDescent="0.25">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63"/>
      <c r="AE578" s="263"/>
      <c r="AF578" s="263"/>
      <c r="AG578" s="263"/>
      <c r="AH578" s="263"/>
      <c r="AI578" s="263"/>
      <c r="AJ578" s="263"/>
      <c r="AM578" s="264"/>
      <c r="AN578" s="264"/>
      <c r="AO578" s="264"/>
      <c r="AP578" s="264"/>
      <c r="AQ578" s="264"/>
      <c r="AR578" s="264"/>
      <c r="AS578" s="264"/>
    </row>
    <row r="579" spans="1:47" ht="9" customHeight="1" x14ac:dyDescent="0.3">
      <c r="K579" s="2"/>
      <c r="L579" s="2"/>
      <c r="M579" s="2"/>
      <c r="N579" s="2"/>
      <c r="O579" s="2"/>
      <c r="P579" s="2"/>
      <c r="Q579" s="2"/>
      <c r="R579" s="2"/>
      <c r="S579" s="2"/>
      <c r="T579" s="2"/>
      <c r="U579" s="2"/>
      <c r="V579" s="2"/>
      <c r="W579" s="2"/>
      <c r="X579" s="2"/>
      <c r="Y579" s="2"/>
      <c r="Z579" s="2"/>
      <c r="AA579" s="2"/>
      <c r="AB579" s="2"/>
      <c r="AC579" s="2"/>
      <c r="AD579" s="61"/>
      <c r="AE579" s="61"/>
      <c r="AF579" s="61"/>
      <c r="AG579" s="61"/>
      <c r="AH579" s="61"/>
      <c r="AI579" s="61"/>
      <c r="AJ579" s="61"/>
      <c r="AM579" s="62"/>
      <c r="AN579" s="62"/>
      <c r="AO579" s="63"/>
      <c r="AP579" s="63"/>
      <c r="AQ579" s="63"/>
      <c r="AR579" s="63"/>
      <c r="AS579" s="63"/>
    </row>
    <row r="580" spans="1:47" ht="9" customHeight="1" x14ac:dyDescent="0.25">
      <c r="E580" s="259" t="s">
        <v>81</v>
      </c>
      <c r="F580" s="259"/>
      <c r="G580" s="259"/>
      <c r="H580" s="259"/>
      <c r="I580" s="259"/>
      <c r="J580" s="259"/>
      <c r="K580" s="259"/>
      <c r="L580" s="259"/>
      <c r="M580" s="259"/>
      <c r="N580" s="259"/>
      <c r="O580" s="259"/>
      <c r="P580" s="259"/>
      <c r="Q580" s="259"/>
      <c r="R580" s="259"/>
      <c r="S580" s="259"/>
      <c r="T580" s="259"/>
      <c r="U580" s="259"/>
      <c r="V580" s="259"/>
      <c r="W580" s="259"/>
      <c r="X580" s="259"/>
      <c r="Y580" s="259"/>
      <c r="Z580" s="259"/>
      <c r="AA580" s="259"/>
      <c r="AB580" s="259"/>
      <c r="AC580" s="259"/>
      <c r="AD580" s="260">
        <f>SUM(AD557:AJ578)</f>
        <v>150000</v>
      </c>
      <c r="AE580" s="260"/>
      <c r="AF580" s="260"/>
      <c r="AG580" s="260"/>
      <c r="AH580" s="260"/>
      <c r="AI580" s="260"/>
      <c r="AJ580" s="260"/>
      <c r="AM580" s="261" t="e">
        <f>IF(AD580=0,"",AD580/$AM$462)</f>
        <v>#DIV/0!</v>
      </c>
      <c r="AN580" s="261"/>
      <c r="AO580" s="261"/>
      <c r="AP580" s="261"/>
      <c r="AQ580" s="261"/>
      <c r="AR580" s="261"/>
      <c r="AS580" s="261"/>
    </row>
    <row r="581" spans="1:47" ht="9" customHeight="1" x14ac:dyDescent="0.25">
      <c r="E581" s="259"/>
      <c r="F581" s="259"/>
      <c r="G581" s="259"/>
      <c r="H581" s="259"/>
      <c r="I581" s="259"/>
      <c r="J581" s="259"/>
      <c r="K581" s="259"/>
      <c r="L581" s="259"/>
      <c r="M581" s="259"/>
      <c r="N581" s="259"/>
      <c r="O581" s="259"/>
      <c r="P581" s="259"/>
      <c r="Q581" s="259"/>
      <c r="R581" s="259"/>
      <c r="S581" s="259"/>
      <c r="T581" s="259"/>
      <c r="U581" s="259"/>
      <c r="V581" s="259"/>
      <c r="W581" s="259"/>
      <c r="X581" s="259"/>
      <c r="Y581" s="259"/>
      <c r="Z581" s="259"/>
      <c r="AA581" s="259"/>
      <c r="AB581" s="259"/>
      <c r="AC581" s="259"/>
      <c r="AD581" s="260"/>
      <c r="AE581" s="260"/>
      <c r="AF581" s="260"/>
      <c r="AG581" s="260"/>
      <c r="AH581" s="260"/>
      <c r="AI581" s="260"/>
      <c r="AJ581" s="260"/>
      <c r="AM581" s="261"/>
      <c r="AN581" s="261"/>
      <c r="AO581" s="261"/>
      <c r="AP581" s="261"/>
      <c r="AQ581" s="261"/>
      <c r="AR581" s="261"/>
      <c r="AS581" s="261"/>
    </row>
    <row r="582" spans="1:47" ht="9" customHeight="1" x14ac:dyDescent="0.3">
      <c r="AD582" s="64"/>
      <c r="AE582" s="64"/>
      <c r="AF582" s="64"/>
      <c r="AG582" s="64"/>
      <c r="AH582" s="65"/>
      <c r="AI582" s="64"/>
      <c r="AJ582" s="64"/>
      <c r="AM582" s="63"/>
      <c r="AN582" s="63"/>
      <c r="AO582" s="63"/>
      <c r="AP582" s="63"/>
      <c r="AQ582" s="63"/>
      <c r="AR582" s="63"/>
      <c r="AS582" s="63"/>
    </row>
    <row r="583" spans="1:47" ht="9" customHeight="1" x14ac:dyDescent="0.25">
      <c r="E583" s="259" t="s">
        <v>82</v>
      </c>
      <c r="F583" s="259"/>
      <c r="G583" s="259"/>
      <c r="H583" s="259"/>
      <c r="I583" s="259"/>
      <c r="J583" s="259"/>
      <c r="K583" s="259"/>
      <c r="L583" s="259"/>
      <c r="M583" s="259"/>
      <c r="N583" s="259"/>
      <c r="O583" s="259"/>
      <c r="P583" s="259"/>
      <c r="Q583" s="259"/>
      <c r="R583" s="259"/>
      <c r="S583" s="259"/>
      <c r="T583" s="259"/>
      <c r="U583" s="259"/>
      <c r="V583" s="259"/>
      <c r="W583" s="259"/>
      <c r="X583" s="259"/>
      <c r="Y583" s="259"/>
      <c r="Z583" s="259"/>
      <c r="AA583" s="259"/>
      <c r="AB583" s="259"/>
      <c r="AC583" s="259"/>
      <c r="AD583" s="260">
        <v>21600</v>
      </c>
      <c r="AE583" s="260"/>
      <c r="AF583" s="260"/>
      <c r="AG583" s="260"/>
      <c r="AH583" s="260"/>
      <c r="AI583" s="260"/>
      <c r="AJ583" s="260"/>
      <c r="AM583" s="261" t="e">
        <f>IF(AD583=0,"",AD583/$AM$462)</f>
        <v>#DIV/0!</v>
      </c>
      <c r="AN583" s="261"/>
      <c r="AO583" s="261"/>
      <c r="AP583" s="261"/>
      <c r="AQ583" s="261"/>
      <c r="AR583" s="261"/>
      <c r="AS583" s="261"/>
    </row>
    <row r="584" spans="1:47" ht="9" customHeight="1" x14ac:dyDescent="0.25">
      <c r="E584" s="259"/>
      <c r="F584" s="259"/>
      <c r="G584" s="259"/>
      <c r="H584" s="259"/>
      <c r="I584" s="259"/>
      <c r="J584" s="259"/>
      <c r="K584" s="259"/>
      <c r="L584" s="259"/>
      <c r="M584" s="259"/>
      <c r="N584" s="259"/>
      <c r="O584" s="259"/>
      <c r="P584" s="259"/>
      <c r="Q584" s="259"/>
      <c r="R584" s="259"/>
      <c r="S584" s="259"/>
      <c r="T584" s="259"/>
      <c r="U584" s="259"/>
      <c r="V584" s="259"/>
      <c r="W584" s="259"/>
      <c r="X584" s="259"/>
      <c r="Y584" s="259"/>
      <c r="Z584" s="259"/>
      <c r="AA584" s="259"/>
      <c r="AB584" s="259"/>
      <c r="AC584" s="259"/>
      <c r="AD584" s="260"/>
      <c r="AE584" s="260"/>
      <c r="AF584" s="260"/>
      <c r="AG584" s="260"/>
      <c r="AH584" s="260"/>
      <c r="AI584" s="260"/>
      <c r="AJ584" s="260"/>
      <c r="AM584" s="261"/>
      <c r="AN584" s="261"/>
      <c r="AO584" s="261"/>
      <c r="AP584" s="261"/>
      <c r="AQ584" s="261"/>
      <c r="AR584" s="261"/>
      <c r="AS584" s="261"/>
    </row>
    <row r="585" spans="1:47" ht="9" customHeight="1" x14ac:dyDescent="0.3">
      <c r="AD585" s="64"/>
      <c r="AE585" s="64"/>
      <c r="AF585" s="64"/>
      <c r="AG585" s="64"/>
      <c r="AH585" s="65"/>
      <c r="AI585" s="64"/>
      <c r="AJ585" s="64"/>
      <c r="AM585" s="66"/>
      <c r="AN585" s="66"/>
      <c r="AO585" s="66"/>
      <c r="AP585" s="66"/>
      <c r="AQ585" s="66"/>
      <c r="AR585" s="66"/>
      <c r="AS585" s="66"/>
    </row>
    <row r="586" spans="1:47" ht="9" customHeight="1" x14ac:dyDescent="0.25">
      <c r="E586" s="259" t="s">
        <v>83</v>
      </c>
      <c r="F586" s="259"/>
      <c r="G586" s="259"/>
      <c r="H586" s="259"/>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68">
        <f>AM546-AD554-AD580-AD583</f>
        <v>0</v>
      </c>
      <c r="AE586" s="268"/>
      <c r="AF586" s="268"/>
      <c r="AG586" s="268"/>
      <c r="AH586" s="268"/>
      <c r="AI586" s="268"/>
      <c r="AJ586" s="268"/>
      <c r="AM586" s="261" t="str">
        <f>IF(AD586=0,"",AD586/$AM$462)</f>
        <v/>
      </c>
      <c r="AN586" s="261"/>
      <c r="AO586" s="261"/>
      <c r="AP586" s="261"/>
      <c r="AQ586" s="261"/>
      <c r="AR586" s="261"/>
      <c r="AS586" s="261"/>
    </row>
    <row r="587" spans="1:47" ht="9" customHeight="1" x14ac:dyDescent="0.25">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68"/>
      <c r="AE587" s="268"/>
      <c r="AF587" s="268"/>
      <c r="AG587" s="268"/>
      <c r="AH587" s="268"/>
      <c r="AI587" s="268"/>
      <c r="AJ587" s="268"/>
      <c r="AM587" s="261"/>
      <c r="AN587" s="261"/>
      <c r="AO587" s="261"/>
      <c r="AP587" s="261"/>
      <c r="AQ587" s="261"/>
      <c r="AR587" s="261"/>
      <c r="AS587" s="261"/>
    </row>
    <row r="589" spans="1:47" ht="9" customHeight="1" x14ac:dyDescent="0.25">
      <c r="A589" s="241" t="str">
        <f>$L$94</f>
        <v>Le développement des actions collectives de prévention de la perte d'autonomie de l'ASEPT Bretagne dans le Morbihan</v>
      </c>
      <c r="B589" s="241"/>
      <c r="C589" s="241"/>
      <c r="D589" s="241"/>
      <c r="E589" s="241"/>
      <c r="F589" s="241"/>
      <c r="G589" s="241"/>
      <c r="H589" s="241"/>
      <c r="I589" s="241"/>
      <c r="J589" s="241"/>
      <c r="K589" s="241"/>
      <c r="L589" s="241"/>
      <c r="M589" s="241"/>
      <c r="N589" s="241"/>
      <c r="O589" s="241"/>
      <c r="P589" s="241"/>
      <c r="Q589" s="241"/>
      <c r="R589" s="241"/>
      <c r="S589" s="241"/>
      <c r="T589" s="241"/>
      <c r="U589" s="241"/>
      <c r="V589" s="241"/>
      <c r="W589" s="241"/>
      <c r="X589" s="241"/>
      <c r="Y589" s="241"/>
      <c r="Z589" s="241"/>
      <c r="AA589" s="241"/>
      <c r="AB589" s="241"/>
      <c r="AC589" s="241"/>
      <c r="AD589" s="241"/>
      <c r="AE589" s="241"/>
      <c r="AF589" s="241"/>
      <c r="AG589" s="241"/>
      <c r="AH589" s="241"/>
      <c r="AI589" s="241"/>
      <c r="AJ589" s="241"/>
      <c r="AK589" s="241"/>
      <c r="AL589" s="241"/>
      <c r="AM589" s="241"/>
      <c r="AN589" s="241"/>
      <c r="AO589" s="241"/>
      <c r="AP589" s="241"/>
      <c r="AQ589" s="241"/>
      <c r="AR589" s="241"/>
      <c r="AS589" s="241"/>
      <c r="AT589" s="241"/>
      <c r="AU589" s="241"/>
    </row>
    <row r="590" spans="1:47" ht="9"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c r="V590" s="241"/>
      <c r="W590" s="241"/>
      <c r="X590" s="241"/>
      <c r="Y590" s="241"/>
      <c r="Z590" s="241"/>
      <c r="AA590" s="241"/>
      <c r="AB590" s="241"/>
      <c r="AC590" s="241"/>
      <c r="AD590" s="241"/>
      <c r="AE590" s="241"/>
      <c r="AF590" s="241"/>
      <c r="AG590" s="241"/>
      <c r="AH590" s="241"/>
      <c r="AI590" s="241"/>
      <c r="AJ590" s="241"/>
      <c r="AK590" s="241"/>
      <c r="AL590" s="241"/>
      <c r="AM590" s="241"/>
      <c r="AN590" s="241"/>
      <c r="AO590" s="241"/>
      <c r="AP590" s="241"/>
      <c r="AQ590" s="241"/>
      <c r="AR590" s="241"/>
      <c r="AS590" s="241"/>
      <c r="AT590" s="241"/>
      <c r="AU590" s="241"/>
    </row>
    <row r="591" spans="1:47" ht="9"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c r="V591" s="241"/>
      <c r="W591" s="241"/>
      <c r="X591" s="241"/>
      <c r="Y591" s="241"/>
      <c r="Z591" s="241"/>
      <c r="AA591" s="241"/>
      <c r="AB591" s="241"/>
      <c r="AC591" s="241"/>
      <c r="AD591" s="241"/>
      <c r="AE591" s="241"/>
      <c r="AF591" s="241"/>
      <c r="AG591" s="241"/>
      <c r="AH591" s="241"/>
      <c r="AI591" s="241"/>
      <c r="AJ591" s="241"/>
      <c r="AK591" s="241"/>
      <c r="AL591" s="241"/>
      <c r="AM591" s="241"/>
      <c r="AN591" s="241"/>
      <c r="AO591" s="241"/>
      <c r="AP591" s="241"/>
      <c r="AQ591" s="241"/>
      <c r="AR591" s="241"/>
      <c r="AS591" s="241"/>
      <c r="AT591" s="241"/>
      <c r="AU591" s="241"/>
    </row>
    <row r="592" spans="1:47" ht="9" customHeight="1" x14ac:dyDescent="0.25">
      <c r="D592" s="50"/>
      <c r="E592" s="50"/>
      <c r="F592" s="50"/>
      <c r="G592" s="50"/>
      <c r="H592" s="50"/>
      <c r="I592" s="50"/>
      <c r="J592" s="50"/>
      <c r="K592" s="50"/>
      <c r="L592" s="50"/>
      <c r="M592" s="50"/>
      <c r="N592" s="50"/>
      <c r="O592" s="50"/>
      <c r="P592" s="50"/>
      <c r="Q592" s="50"/>
      <c r="R592" s="51"/>
      <c r="S592" s="50"/>
      <c r="T592" s="50"/>
      <c r="U592" s="50"/>
      <c r="V592" s="50"/>
      <c r="W592" s="50"/>
      <c r="X592" s="50"/>
      <c r="Y592" s="50"/>
      <c r="Z592" s="50"/>
      <c r="AA592" s="50"/>
      <c r="AB592" s="50"/>
      <c r="AC592" s="50"/>
      <c r="AD592" s="50"/>
      <c r="AE592" s="50"/>
      <c r="AF592" s="50"/>
      <c r="AG592" s="50"/>
      <c r="AH592" s="51"/>
      <c r="AI592" s="50"/>
      <c r="AJ592" s="50"/>
      <c r="AK592" s="50"/>
      <c r="AL592" s="50"/>
      <c r="AM592" s="50"/>
      <c r="AN592" s="50"/>
      <c r="AO592" s="50"/>
      <c r="AP592" s="50"/>
      <c r="AQ592" s="50"/>
      <c r="AR592" s="50"/>
      <c r="AS592" s="50"/>
      <c r="AT592" s="50"/>
      <c r="AU592" s="50"/>
    </row>
    <row r="593" spans="2:50" ht="9" customHeight="1" x14ac:dyDescent="0.25">
      <c r="D593" s="234" t="s">
        <v>84</v>
      </c>
      <c r="E593" s="234"/>
      <c r="F593" s="234"/>
      <c r="G593" s="234"/>
      <c r="H593" s="234"/>
      <c r="I593" s="234"/>
      <c r="J593" s="234"/>
      <c r="K593" s="234"/>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4"/>
      <c r="AI593" s="234"/>
      <c r="AJ593" s="234"/>
      <c r="AK593" s="234"/>
      <c r="AL593" s="234"/>
      <c r="AM593" s="234"/>
      <c r="AN593" s="234"/>
      <c r="AO593" s="234"/>
      <c r="AP593" s="234"/>
      <c r="AQ593" s="234"/>
      <c r="AR593" s="234"/>
      <c r="AS593" s="234"/>
      <c r="AT593" s="234"/>
      <c r="AU593" s="234"/>
    </row>
    <row r="594" spans="2:50" ht="9" customHeight="1" x14ac:dyDescent="0.25">
      <c r="D594" s="234"/>
      <c r="E594" s="234"/>
      <c r="F594" s="234"/>
      <c r="G594" s="234"/>
      <c r="H594" s="234"/>
      <c r="I594" s="234"/>
      <c r="J594" s="234"/>
      <c r="K594" s="234"/>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4"/>
      <c r="AI594" s="234"/>
      <c r="AJ594" s="234"/>
      <c r="AK594" s="234"/>
      <c r="AL594" s="234"/>
      <c r="AM594" s="234"/>
      <c r="AN594" s="234"/>
      <c r="AO594" s="234"/>
      <c r="AP594" s="234"/>
      <c r="AQ594" s="234"/>
      <c r="AR594" s="234"/>
      <c r="AS594" s="234"/>
      <c r="AT594" s="234"/>
      <c r="AU594" s="234"/>
    </row>
    <row r="596" spans="2:50" ht="9" customHeight="1" x14ac:dyDescent="0.25">
      <c r="B596" s="235" t="s">
        <v>1049</v>
      </c>
      <c r="C596" s="235"/>
      <c r="D596" s="236" t="s">
        <v>85</v>
      </c>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c r="AA596" s="236"/>
      <c r="AB596" s="236"/>
      <c r="AC596" s="236"/>
      <c r="AD596" s="236"/>
      <c r="AE596" s="236"/>
      <c r="AF596" s="236"/>
      <c r="AG596" s="236"/>
      <c r="AH596" s="236"/>
      <c r="AI596" s="236"/>
      <c r="AJ596" s="236"/>
      <c r="AK596" s="236"/>
      <c r="AL596" s="236"/>
      <c r="AM596" s="236"/>
      <c r="AN596" s="236"/>
      <c r="AO596" s="236"/>
      <c r="AP596" s="236"/>
      <c r="AQ596" s="236"/>
      <c r="AR596" s="236"/>
      <c r="AS596" s="236"/>
      <c r="AT596" s="236"/>
      <c r="AU596" s="236"/>
      <c r="AV596" s="236"/>
      <c r="AW596" s="10"/>
      <c r="AX596" s="11"/>
    </row>
    <row r="597" spans="2:50" ht="9" customHeight="1" x14ac:dyDescent="0.25">
      <c r="B597" s="235"/>
      <c r="C597" s="235"/>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c r="AA597" s="236"/>
      <c r="AB597" s="236"/>
      <c r="AC597" s="236"/>
      <c r="AD597" s="236"/>
      <c r="AE597" s="236"/>
      <c r="AF597" s="236"/>
      <c r="AG597" s="236"/>
      <c r="AH597" s="236"/>
      <c r="AI597" s="236"/>
      <c r="AJ597" s="236"/>
      <c r="AK597" s="236"/>
      <c r="AL597" s="236"/>
      <c r="AM597" s="236"/>
      <c r="AN597" s="236"/>
      <c r="AO597" s="236"/>
      <c r="AP597" s="236"/>
      <c r="AQ597" s="236"/>
      <c r="AR597" s="236"/>
      <c r="AS597" s="236"/>
      <c r="AT597" s="236"/>
      <c r="AU597" s="236"/>
      <c r="AV597" s="236"/>
      <c r="AW597" s="10"/>
      <c r="AX597" s="11"/>
    </row>
    <row r="598" spans="2:50" ht="9" customHeight="1" x14ac:dyDescent="0.25">
      <c r="C598" s="273"/>
      <c r="D598" s="273"/>
      <c r="E598" s="257" t="s">
        <v>86</v>
      </c>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58" t="s">
        <v>87</v>
      </c>
      <c r="AE598" s="258"/>
      <c r="AF598" s="258"/>
      <c r="AG598" s="258"/>
      <c r="AH598" s="258"/>
      <c r="AI598" s="258"/>
      <c r="AJ598" s="258"/>
      <c r="AK598" s="258" t="s">
        <v>88</v>
      </c>
      <c r="AL598" s="258"/>
      <c r="AM598" s="258" t="s">
        <v>89</v>
      </c>
      <c r="AN598" s="258"/>
      <c r="AO598" s="258"/>
      <c r="AP598" s="258"/>
      <c r="AQ598" s="258"/>
      <c r="AR598" s="258"/>
      <c r="AS598" s="258"/>
    </row>
    <row r="599" spans="2:50" ht="9" customHeight="1" x14ac:dyDescent="0.25">
      <c r="C599" s="273"/>
      <c r="D599" s="273"/>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8"/>
      <c r="AE599" s="258"/>
      <c r="AF599" s="258"/>
      <c r="AG599" s="258"/>
      <c r="AH599" s="258"/>
      <c r="AI599" s="258"/>
      <c r="AJ599" s="258"/>
      <c r="AK599" s="258"/>
      <c r="AL599" s="258"/>
      <c r="AM599" s="258"/>
      <c r="AN599" s="258"/>
      <c r="AO599" s="258"/>
      <c r="AP599" s="258"/>
      <c r="AQ599" s="258"/>
      <c r="AR599" s="258"/>
      <c r="AS599" s="258"/>
    </row>
    <row r="600" spans="2:50" ht="9" customHeight="1" x14ac:dyDescent="0.25">
      <c r="C600" s="269">
        <f>IF(ISBLANK(E600),"",1)</f>
        <v>1</v>
      </c>
      <c r="D600" s="269"/>
      <c r="E600" s="270" t="s">
        <v>90</v>
      </c>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71">
        <f>19740</f>
        <v>19740</v>
      </c>
      <c r="AE600" s="271"/>
      <c r="AF600" s="271"/>
      <c r="AG600" s="271"/>
      <c r="AH600" s="271"/>
      <c r="AI600" s="271"/>
      <c r="AJ600" s="271"/>
      <c r="AK600" s="272">
        <v>3</v>
      </c>
      <c r="AL600" s="272"/>
      <c r="AM600" s="271">
        <f>AD600*AK600</f>
        <v>59220</v>
      </c>
      <c r="AN600" s="271"/>
      <c r="AO600" s="271"/>
      <c r="AP600" s="271"/>
      <c r="AQ600" s="271"/>
      <c r="AR600" s="271"/>
      <c r="AS600" s="271"/>
    </row>
    <row r="601" spans="2:50" ht="9" customHeight="1" x14ac:dyDescent="0.25">
      <c r="C601" s="269"/>
      <c r="D601" s="269"/>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71"/>
      <c r="AE601" s="271"/>
      <c r="AF601" s="271"/>
      <c r="AG601" s="271"/>
      <c r="AH601" s="271"/>
      <c r="AI601" s="271"/>
      <c r="AJ601" s="271"/>
      <c r="AK601" s="272"/>
      <c r="AL601" s="272"/>
      <c r="AM601" s="271"/>
      <c r="AN601" s="271"/>
      <c r="AO601" s="271"/>
      <c r="AP601" s="271"/>
      <c r="AQ601" s="271"/>
      <c r="AR601" s="271"/>
      <c r="AS601" s="271"/>
    </row>
    <row r="602" spans="2:50" ht="9" customHeight="1" x14ac:dyDescent="0.25">
      <c r="C602" s="275">
        <f>IF(ISBLANK(E602),"",C600+1)</f>
        <v>2</v>
      </c>
      <c r="D602" s="275"/>
      <c r="E602" s="276" t="s">
        <v>91</v>
      </c>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74">
        <v>3390</v>
      </c>
      <c r="AE602" s="274"/>
      <c r="AF602" s="274"/>
      <c r="AG602" s="274"/>
      <c r="AH602" s="274"/>
      <c r="AI602" s="274"/>
      <c r="AJ602" s="274"/>
      <c r="AK602" s="277">
        <v>3</v>
      </c>
      <c r="AL602" s="277"/>
      <c r="AM602" s="274">
        <f>IF(C602="","",AD602*AK602)</f>
        <v>10170</v>
      </c>
      <c r="AN602" s="274"/>
      <c r="AO602" s="274"/>
      <c r="AP602" s="274"/>
      <c r="AQ602" s="274"/>
      <c r="AR602" s="274"/>
      <c r="AS602" s="274"/>
    </row>
    <row r="603" spans="2:50" ht="9" customHeight="1" x14ac:dyDescent="0.25">
      <c r="C603" s="275"/>
      <c r="D603" s="275"/>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74"/>
      <c r="AE603" s="274"/>
      <c r="AF603" s="274"/>
      <c r="AG603" s="274"/>
      <c r="AH603" s="274"/>
      <c r="AI603" s="274"/>
      <c r="AJ603" s="274"/>
      <c r="AK603" s="277"/>
      <c r="AL603" s="277"/>
      <c r="AM603" s="274"/>
      <c r="AN603" s="274"/>
      <c r="AO603" s="274"/>
      <c r="AP603" s="274"/>
      <c r="AQ603" s="274"/>
      <c r="AR603" s="274"/>
      <c r="AS603" s="274"/>
    </row>
    <row r="604" spans="2:50" ht="9" customHeight="1" x14ac:dyDescent="0.25">
      <c r="C604" s="269">
        <f>IF(ISBLANK(E604),"",C602+1)</f>
        <v>3</v>
      </c>
      <c r="D604" s="269"/>
      <c r="E604" s="270" t="s">
        <v>92</v>
      </c>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71">
        <v>2630</v>
      </c>
      <c r="AE604" s="271"/>
      <c r="AF604" s="271"/>
      <c r="AG604" s="271"/>
      <c r="AH604" s="271"/>
      <c r="AI604" s="271"/>
      <c r="AJ604" s="271"/>
      <c r="AK604" s="272">
        <v>3</v>
      </c>
      <c r="AL604" s="272"/>
      <c r="AM604" s="271">
        <f>IF(C604="","",AD604*AK604)</f>
        <v>7890</v>
      </c>
      <c r="AN604" s="271"/>
      <c r="AO604" s="271"/>
      <c r="AP604" s="271"/>
      <c r="AQ604" s="271"/>
      <c r="AR604" s="271"/>
      <c r="AS604" s="271"/>
    </row>
    <row r="605" spans="2:50" ht="9" customHeight="1" x14ac:dyDescent="0.25">
      <c r="C605" s="269"/>
      <c r="D605" s="269"/>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71"/>
      <c r="AE605" s="271"/>
      <c r="AF605" s="271"/>
      <c r="AG605" s="271"/>
      <c r="AH605" s="271"/>
      <c r="AI605" s="271"/>
      <c r="AJ605" s="271"/>
      <c r="AK605" s="272"/>
      <c r="AL605" s="272"/>
      <c r="AM605" s="271"/>
      <c r="AN605" s="271"/>
      <c r="AO605" s="271"/>
      <c r="AP605" s="271"/>
      <c r="AQ605" s="271"/>
      <c r="AR605" s="271"/>
      <c r="AS605" s="271"/>
    </row>
    <row r="606" spans="2:50" ht="9" customHeight="1" x14ac:dyDescent="0.25">
      <c r="C606" s="275">
        <f>IF(ISBLANK(E606),"",C604+1)</f>
        <v>4</v>
      </c>
      <c r="D606" s="275"/>
      <c r="E606" s="276" t="s">
        <v>93</v>
      </c>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74">
        <v>8130</v>
      </c>
      <c r="AE606" s="274"/>
      <c r="AF606" s="274"/>
      <c r="AG606" s="274"/>
      <c r="AH606" s="274"/>
      <c r="AI606" s="274"/>
      <c r="AJ606" s="274"/>
      <c r="AK606" s="277">
        <v>3</v>
      </c>
      <c r="AL606" s="277"/>
      <c r="AM606" s="274">
        <f>IF(C606="","",AD606*AK606)</f>
        <v>24390</v>
      </c>
      <c r="AN606" s="274"/>
      <c r="AO606" s="274"/>
      <c r="AP606" s="274"/>
      <c r="AQ606" s="274"/>
      <c r="AR606" s="274"/>
      <c r="AS606" s="274"/>
    </row>
    <row r="607" spans="2:50" ht="9" customHeight="1" x14ac:dyDescent="0.25">
      <c r="C607" s="275"/>
      <c r="D607" s="275"/>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74"/>
      <c r="AE607" s="274"/>
      <c r="AF607" s="274"/>
      <c r="AG607" s="274"/>
      <c r="AH607" s="274"/>
      <c r="AI607" s="274"/>
      <c r="AJ607" s="274"/>
      <c r="AK607" s="277"/>
      <c r="AL607" s="277"/>
      <c r="AM607" s="274"/>
      <c r="AN607" s="274"/>
      <c r="AO607" s="274"/>
      <c r="AP607" s="274"/>
      <c r="AQ607" s="274"/>
      <c r="AR607" s="274"/>
      <c r="AS607" s="274"/>
    </row>
    <row r="608" spans="2:50" ht="9" customHeight="1" x14ac:dyDescent="0.25">
      <c r="C608" s="269">
        <f>IF(ISBLANK(E608),"",C606+1)</f>
        <v>5</v>
      </c>
      <c r="D608" s="269"/>
      <c r="E608" s="270" t="s">
        <v>94</v>
      </c>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71">
        <v>880</v>
      </c>
      <c r="AE608" s="271"/>
      <c r="AF608" s="271"/>
      <c r="AG608" s="271"/>
      <c r="AH608" s="271"/>
      <c r="AI608" s="271"/>
      <c r="AJ608" s="271"/>
      <c r="AK608" s="272">
        <v>3</v>
      </c>
      <c r="AL608" s="272"/>
      <c r="AM608" s="271">
        <f>IF(C608="","",AD608*AK608)</f>
        <v>2640</v>
      </c>
      <c r="AN608" s="271"/>
      <c r="AO608" s="271"/>
      <c r="AP608" s="271"/>
      <c r="AQ608" s="271"/>
      <c r="AR608" s="271"/>
      <c r="AS608" s="271"/>
    </row>
    <row r="609" spans="3:45" ht="9" customHeight="1" x14ac:dyDescent="0.25">
      <c r="C609" s="269"/>
      <c r="D609" s="269"/>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71"/>
      <c r="AE609" s="271"/>
      <c r="AF609" s="271"/>
      <c r="AG609" s="271"/>
      <c r="AH609" s="271"/>
      <c r="AI609" s="271"/>
      <c r="AJ609" s="271"/>
      <c r="AK609" s="272"/>
      <c r="AL609" s="272"/>
      <c r="AM609" s="271"/>
      <c r="AN609" s="271"/>
      <c r="AO609" s="271"/>
      <c r="AP609" s="271"/>
      <c r="AQ609" s="271"/>
      <c r="AR609" s="271"/>
      <c r="AS609" s="271"/>
    </row>
    <row r="610" spans="3:45" ht="9" customHeight="1" x14ac:dyDescent="0.25">
      <c r="C610" s="275">
        <f>IF(ISBLANK(E610),"",C608+1)</f>
        <v>6</v>
      </c>
      <c r="D610" s="275"/>
      <c r="E610" s="276" t="s">
        <v>95</v>
      </c>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74">
        <v>880</v>
      </c>
      <c r="AE610" s="274"/>
      <c r="AF610" s="274"/>
      <c r="AG610" s="274"/>
      <c r="AH610" s="274"/>
      <c r="AI610" s="274"/>
      <c r="AJ610" s="274"/>
      <c r="AK610" s="277">
        <v>3</v>
      </c>
      <c r="AL610" s="277"/>
      <c r="AM610" s="274">
        <f>IF(C610="","",AD610*AK610)</f>
        <v>2640</v>
      </c>
      <c r="AN610" s="274"/>
      <c r="AO610" s="274"/>
      <c r="AP610" s="274"/>
      <c r="AQ610" s="274"/>
      <c r="AR610" s="274"/>
      <c r="AS610" s="274"/>
    </row>
    <row r="611" spans="3:45" ht="9" customHeight="1" x14ac:dyDescent="0.25">
      <c r="C611" s="275"/>
      <c r="D611" s="275"/>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74"/>
      <c r="AE611" s="274"/>
      <c r="AF611" s="274"/>
      <c r="AG611" s="274"/>
      <c r="AH611" s="274"/>
      <c r="AI611" s="274"/>
      <c r="AJ611" s="274"/>
      <c r="AK611" s="277"/>
      <c r="AL611" s="277"/>
      <c r="AM611" s="274"/>
      <c r="AN611" s="274"/>
      <c r="AO611" s="274"/>
      <c r="AP611" s="274"/>
      <c r="AQ611" s="274"/>
      <c r="AR611" s="274"/>
      <c r="AS611" s="274"/>
    </row>
    <row r="612" spans="3:45" ht="9" customHeight="1" x14ac:dyDescent="0.25">
      <c r="C612" s="269">
        <f>IF(ISBLANK(E612),"",C610+1)</f>
        <v>7</v>
      </c>
      <c r="D612" s="269"/>
      <c r="E612" s="270" t="s">
        <v>96</v>
      </c>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1">
        <v>6910</v>
      </c>
      <c r="AE612" s="271"/>
      <c r="AF612" s="271"/>
      <c r="AG612" s="271"/>
      <c r="AH612" s="271"/>
      <c r="AI612" s="271"/>
      <c r="AJ612" s="271"/>
      <c r="AK612" s="272">
        <v>3</v>
      </c>
      <c r="AL612" s="272"/>
      <c r="AM612" s="271">
        <f>IF(C612="","",AD612*AK612)</f>
        <v>20730</v>
      </c>
      <c r="AN612" s="271"/>
      <c r="AO612" s="271"/>
      <c r="AP612" s="271"/>
      <c r="AQ612" s="271"/>
      <c r="AR612" s="271"/>
      <c r="AS612" s="271"/>
    </row>
    <row r="613" spans="3:45" ht="9" customHeight="1" x14ac:dyDescent="0.25">
      <c r="C613" s="269"/>
      <c r="D613" s="269"/>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1"/>
      <c r="AE613" s="271"/>
      <c r="AF613" s="271"/>
      <c r="AG613" s="271"/>
      <c r="AH613" s="271"/>
      <c r="AI613" s="271"/>
      <c r="AJ613" s="271"/>
      <c r="AK613" s="272"/>
      <c r="AL613" s="272"/>
      <c r="AM613" s="271"/>
      <c r="AN613" s="271"/>
      <c r="AO613" s="271"/>
      <c r="AP613" s="271"/>
      <c r="AQ613" s="271"/>
      <c r="AR613" s="271"/>
      <c r="AS613" s="271"/>
    </row>
    <row r="614" spans="3:45" ht="9" customHeight="1" x14ac:dyDescent="0.25">
      <c r="C614" s="275">
        <f>IF(ISBLANK(E614),"",C612+1)</f>
        <v>8</v>
      </c>
      <c r="D614" s="275"/>
      <c r="E614" s="276" t="s">
        <v>97</v>
      </c>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6"/>
      <c r="AD614" s="274">
        <v>1940</v>
      </c>
      <c r="AE614" s="274"/>
      <c r="AF614" s="274"/>
      <c r="AG614" s="274"/>
      <c r="AH614" s="274"/>
      <c r="AI614" s="274"/>
      <c r="AJ614" s="274"/>
      <c r="AK614" s="277">
        <v>3</v>
      </c>
      <c r="AL614" s="277"/>
      <c r="AM614" s="274">
        <f>IF(C614="","",AD614*AK614)</f>
        <v>5820</v>
      </c>
      <c r="AN614" s="274"/>
      <c r="AO614" s="274"/>
      <c r="AP614" s="274"/>
      <c r="AQ614" s="274"/>
      <c r="AR614" s="274"/>
      <c r="AS614" s="274"/>
    </row>
    <row r="615" spans="3:45" ht="9" customHeight="1" x14ac:dyDescent="0.25">
      <c r="C615" s="275"/>
      <c r="D615" s="275"/>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274"/>
      <c r="AE615" s="274"/>
      <c r="AF615" s="274"/>
      <c r="AG615" s="274"/>
      <c r="AH615" s="274"/>
      <c r="AI615" s="274"/>
      <c r="AJ615" s="274"/>
      <c r="AK615" s="277"/>
      <c r="AL615" s="277"/>
      <c r="AM615" s="274"/>
      <c r="AN615" s="274"/>
      <c r="AO615" s="274"/>
      <c r="AP615" s="274"/>
      <c r="AQ615" s="274"/>
      <c r="AR615" s="274"/>
      <c r="AS615" s="274"/>
    </row>
    <row r="616" spans="3:45" ht="9" customHeight="1" x14ac:dyDescent="0.25">
      <c r="C616" s="269">
        <f>IF(ISBLANK(E616),"",C614+1)</f>
        <v>9</v>
      </c>
      <c r="D616" s="269"/>
      <c r="E616" s="270" t="s">
        <v>98</v>
      </c>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71">
        <v>4690</v>
      </c>
      <c r="AE616" s="271"/>
      <c r="AF616" s="271"/>
      <c r="AG616" s="271"/>
      <c r="AH616" s="271"/>
      <c r="AI616" s="271"/>
      <c r="AJ616" s="271"/>
      <c r="AK616" s="272">
        <v>3</v>
      </c>
      <c r="AL616" s="272"/>
      <c r="AM616" s="271">
        <f>IF(C616="","",AD616*AK616)</f>
        <v>14070</v>
      </c>
      <c r="AN616" s="271"/>
      <c r="AO616" s="271"/>
      <c r="AP616" s="271"/>
      <c r="AQ616" s="271"/>
      <c r="AR616" s="271"/>
      <c r="AS616" s="271"/>
    </row>
    <row r="617" spans="3:45" ht="9" customHeight="1" x14ac:dyDescent="0.25">
      <c r="C617" s="269"/>
      <c r="D617" s="269"/>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71"/>
      <c r="AE617" s="271"/>
      <c r="AF617" s="271"/>
      <c r="AG617" s="271"/>
      <c r="AH617" s="271"/>
      <c r="AI617" s="271"/>
      <c r="AJ617" s="271"/>
      <c r="AK617" s="272"/>
      <c r="AL617" s="272"/>
      <c r="AM617" s="271"/>
      <c r="AN617" s="271"/>
      <c r="AO617" s="271"/>
      <c r="AP617" s="271"/>
      <c r="AQ617" s="271"/>
      <c r="AR617" s="271"/>
      <c r="AS617" s="271"/>
    </row>
    <row r="618" spans="3:45" ht="9" customHeight="1" x14ac:dyDescent="0.25">
      <c r="C618" s="275">
        <f>IF(ISBLANK(E618),"",C616+1)</f>
        <v>10</v>
      </c>
      <c r="D618" s="275"/>
      <c r="E618" s="276" t="s">
        <v>99</v>
      </c>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74">
        <v>81600</v>
      </c>
      <c r="AE618" s="274"/>
      <c r="AF618" s="274"/>
      <c r="AG618" s="274"/>
      <c r="AH618" s="274"/>
      <c r="AI618" s="274"/>
      <c r="AJ618" s="274"/>
      <c r="AK618" s="277">
        <v>3</v>
      </c>
      <c r="AL618" s="277"/>
      <c r="AM618" s="274">
        <f>IF(C618="","",AD618*AK618)</f>
        <v>244800</v>
      </c>
      <c r="AN618" s="274"/>
      <c r="AO618" s="274"/>
      <c r="AP618" s="274"/>
      <c r="AQ618" s="274"/>
      <c r="AR618" s="274"/>
      <c r="AS618" s="274"/>
    </row>
    <row r="619" spans="3:45" ht="9" customHeight="1" x14ac:dyDescent="0.25">
      <c r="C619" s="275"/>
      <c r="D619" s="275"/>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74"/>
      <c r="AE619" s="274"/>
      <c r="AF619" s="274"/>
      <c r="AG619" s="274"/>
      <c r="AH619" s="274"/>
      <c r="AI619" s="274"/>
      <c r="AJ619" s="274"/>
      <c r="AK619" s="277"/>
      <c r="AL619" s="277"/>
      <c r="AM619" s="274"/>
      <c r="AN619" s="274"/>
      <c r="AO619" s="274"/>
      <c r="AP619" s="274"/>
      <c r="AQ619" s="274"/>
      <c r="AR619" s="274"/>
      <c r="AS619" s="274"/>
    </row>
    <row r="620" spans="3:45" ht="9" customHeight="1" x14ac:dyDescent="0.25">
      <c r="C620" s="269">
        <f>IF(ISBLANK(E620),"",C618+1)</f>
        <v>11</v>
      </c>
      <c r="D620" s="269"/>
      <c r="E620" s="270" t="s">
        <v>100</v>
      </c>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71">
        <v>3610</v>
      </c>
      <c r="AE620" s="271"/>
      <c r="AF620" s="271"/>
      <c r="AG620" s="271"/>
      <c r="AH620" s="271"/>
      <c r="AI620" s="271"/>
      <c r="AJ620" s="271"/>
      <c r="AK620" s="272">
        <v>3</v>
      </c>
      <c r="AL620" s="272"/>
      <c r="AM620" s="271">
        <f>IF(C620="","",AD620*AK620)</f>
        <v>10830</v>
      </c>
      <c r="AN620" s="271"/>
      <c r="AO620" s="271"/>
      <c r="AP620" s="271"/>
      <c r="AQ620" s="271"/>
      <c r="AR620" s="271"/>
      <c r="AS620" s="271"/>
    </row>
    <row r="621" spans="3:45" ht="9" customHeight="1" x14ac:dyDescent="0.25">
      <c r="C621" s="269"/>
      <c r="D621" s="269"/>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1"/>
      <c r="AE621" s="271"/>
      <c r="AF621" s="271"/>
      <c r="AG621" s="271"/>
      <c r="AH621" s="271"/>
      <c r="AI621" s="271"/>
      <c r="AJ621" s="271"/>
      <c r="AK621" s="272"/>
      <c r="AL621" s="272"/>
      <c r="AM621" s="271"/>
      <c r="AN621" s="271"/>
      <c r="AO621" s="271"/>
      <c r="AP621" s="271"/>
      <c r="AQ621" s="271"/>
      <c r="AR621" s="271"/>
      <c r="AS621" s="271"/>
    </row>
    <row r="622" spans="3:45" ht="9" customHeight="1" x14ac:dyDescent="0.25">
      <c r="C622" s="275" t="str">
        <f>IF(ISBLANK(E622),"",C620+1)</f>
        <v/>
      </c>
      <c r="D622" s="275"/>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1"/>
      <c r="AE622" s="271"/>
      <c r="AF622" s="271"/>
      <c r="AG622" s="271"/>
      <c r="AH622" s="271"/>
      <c r="AI622" s="271"/>
      <c r="AJ622" s="271"/>
      <c r="AK622" s="272"/>
      <c r="AL622" s="272"/>
      <c r="AM622" s="271" t="str">
        <f>IF(C622="","",AD622*AK622)</f>
        <v/>
      </c>
      <c r="AN622" s="271"/>
      <c r="AO622" s="271"/>
      <c r="AP622" s="271"/>
      <c r="AQ622" s="271"/>
      <c r="AR622" s="271"/>
      <c r="AS622" s="271"/>
    </row>
    <row r="623" spans="3:45" ht="9" customHeight="1" x14ac:dyDescent="0.25">
      <c r="C623" s="275"/>
      <c r="D623" s="275"/>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71"/>
      <c r="AE623" s="271"/>
      <c r="AF623" s="271"/>
      <c r="AG623" s="271"/>
      <c r="AH623" s="271"/>
      <c r="AI623" s="271"/>
      <c r="AJ623" s="271"/>
      <c r="AK623" s="272"/>
      <c r="AL623" s="272"/>
      <c r="AM623" s="271"/>
      <c r="AN623" s="271"/>
      <c r="AO623" s="271"/>
      <c r="AP623" s="271"/>
      <c r="AQ623" s="271"/>
      <c r="AR623" s="271"/>
      <c r="AS623" s="271"/>
    </row>
    <row r="624" spans="3:45" ht="9" customHeight="1" x14ac:dyDescent="0.25">
      <c r="C624" s="269" t="str">
        <f>IF(ISBLANK(E624),"",C622+1)</f>
        <v/>
      </c>
      <c r="D624" s="269"/>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74"/>
      <c r="AE624" s="274"/>
      <c r="AF624" s="274"/>
      <c r="AG624" s="274"/>
      <c r="AH624" s="274"/>
      <c r="AI624" s="274"/>
      <c r="AJ624" s="274"/>
      <c r="AK624" s="277"/>
      <c r="AL624" s="277"/>
      <c r="AM624" s="274" t="str">
        <f>IF(C624="","",AD624*AK624)</f>
        <v/>
      </c>
      <c r="AN624" s="274"/>
      <c r="AO624" s="274"/>
      <c r="AP624" s="274"/>
      <c r="AQ624" s="274"/>
      <c r="AR624" s="274"/>
      <c r="AS624" s="274"/>
    </row>
    <row r="625" spans="2:50" ht="9" customHeight="1" x14ac:dyDescent="0.25">
      <c r="C625" s="269"/>
      <c r="D625" s="269"/>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74"/>
      <c r="AE625" s="274"/>
      <c r="AF625" s="274"/>
      <c r="AG625" s="274"/>
      <c r="AH625" s="274"/>
      <c r="AI625" s="274"/>
      <c r="AJ625" s="274"/>
      <c r="AK625" s="277"/>
      <c r="AL625" s="277"/>
      <c r="AM625" s="274"/>
      <c r="AN625" s="274"/>
      <c r="AO625" s="274"/>
      <c r="AP625" s="274"/>
      <c r="AQ625" s="274"/>
      <c r="AR625" s="274"/>
      <c r="AS625" s="274"/>
    </row>
    <row r="626" spans="2:50" ht="9" customHeight="1" x14ac:dyDescent="0.25">
      <c r="C626" s="275" t="str">
        <f>IF(ISBLANK(E626),"",C624+1)</f>
        <v/>
      </c>
      <c r="D626" s="275"/>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271"/>
      <c r="AE626" s="271"/>
      <c r="AF626" s="271"/>
      <c r="AG626" s="271"/>
      <c r="AH626" s="271"/>
      <c r="AI626" s="271"/>
      <c r="AJ626" s="271"/>
      <c r="AK626" s="272"/>
      <c r="AL626" s="272"/>
      <c r="AM626" s="271" t="str">
        <f>IF(C626="","",AD626*AK626)</f>
        <v/>
      </c>
      <c r="AN626" s="271"/>
      <c r="AO626" s="271"/>
      <c r="AP626" s="271"/>
      <c r="AQ626" s="271"/>
      <c r="AR626" s="271"/>
      <c r="AS626" s="271"/>
    </row>
    <row r="627" spans="2:50" ht="9" customHeight="1" x14ac:dyDescent="0.25">
      <c r="C627" s="275"/>
      <c r="D627" s="275"/>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71"/>
      <c r="AE627" s="271"/>
      <c r="AF627" s="271"/>
      <c r="AG627" s="271"/>
      <c r="AH627" s="271"/>
      <c r="AI627" s="271"/>
      <c r="AJ627" s="271"/>
      <c r="AK627" s="272"/>
      <c r="AL627" s="272"/>
      <c r="AM627" s="271"/>
      <c r="AN627" s="271"/>
      <c r="AO627" s="271"/>
      <c r="AP627" s="271"/>
      <c r="AQ627" s="271"/>
      <c r="AR627" s="271"/>
      <c r="AS627" s="271"/>
    </row>
    <row r="628" spans="2:50" ht="9" customHeight="1" x14ac:dyDescent="0.25">
      <c r="C628" s="269" t="str">
        <f>IF(ISBLANK(E628),"",C626+1)</f>
        <v/>
      </c>
      <c r="D628" s="269"/>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274"/>
      <c r="AE628" s="274"/>
      <c r="AF628" s="274"/>
      <c r="AG628" s="274"/>
      <c r="AH628" s="274"/>
      <c r="AI628" s="274"/>
      <c r="AJ628" s="274"/>
      <c r="AK628" s="277"/>
      <c r="AL628" s="277"/>
      <c r="AM628" s="274" t="str">
        <f>IF(C628="","",AD628*AK628)</f>
        <v/>
      </c>
      <c r="AN628" s="274"/>
      <c r="AO628" s="274"/>
      <c r="AP628" s="274"/>
      <c r="AQ628" s="274"/>
      <c r="AR628" s="274"/>
      <c r="AS628" s="274"/>
    </row>
    <row r="629" spans="2:50" ht="9" customHeight="1" x14ac:dyDescent="0.25">
      <c r="C629" s="269"/>
      <c r="D629" s="269"/>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74"/>
      <c r="AE629" s="274"/>
      <c r="AF629" s="274"/>
      <c r="AG629" s="274"/>
      <c r="AH629" s="274"/>
      <c r="AI629" s="274"/>
      <c r="AJ629" s="274"/>
      <c r="AK629" s="277"/>
      <c r="AL629" s="277"/>
      <c r="AM629" s="274"/>
      <c r="AN629" s="274"/>
      <c r="AO629" s="274"/>
      <c r="AP629" s="274"/>
      <c r="AQ629" s="274"/>
      <c r="AR629" s="274"/>
      <c r="AS629" s="274"/>
    </row>
    <row r="630" spans="2:50" ht="9" customHeight="1" x14ac:dyDescent="0.25">
      <c r="C630" s="269"/>
      <c r="D630" s="269"/>
      <c r="E630" s="279" t="s">
        <v>101</v>
      </c>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79"/>
      <c r="AD630" s="271"/>
      <c r="AE630" s="271"/>
      <c r="AF630" s="271"/>
      <c r="AG630" s="271"/>
      <c r="AH630" s="271"/>
      <c r="AI630" s="271"/>
      <c r="AJ630" s="271"/>
      <c r="AK630" s="272"/>
      <c r="AL630" s="272"/>
      <c r="AM630" s="278">
        <f>SUM(AM600:AS629)</f>
        <v>403200</v>
      </c>
      <c r="AN630" s="278"/>
      <c r="AO630" s="278"/>
      <c r="AP630" s="278"/>
      <c r="AQ630" s="278"/>
      <c r="AR630" s="278"/>
      <c r="AS630" s="278"/>
    </row>
    <row r="631" spans="2:50" ht="9" customHeight="1" x14ac:dyDescent="0.25">
      <c r="C631" s="269"/>
      <c r="D631" s="26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79"/>
      <c r="AD631" s="271"/>
      <c r="AE631" s="271"/>
      <c r="AF631" s="271"/>
      <c r="AG631" s="271"/>
      <c r="AH631" s="271"/>
      <c r="AI631" s="271"/>
      <c r="AJ631" s="271"/>
      <c r="AK631" s="272"/>
      <c r="AL631" s="272"/>
      <c r="AM631" s="278"/>
      <c r="AN631" s="278"/>
      <c r="AO631" s="278"/>
      <c r="AP631" s="278"/>
      <c r="AQ631" s="278"/>
      <c r="AR631" s="278"/>
      <c r="AS631" s="278"/>
    </row>
    <row r="633" spans="2:50" ht="9" customHeight="1" x14ac:dyDescent="0.25">
      <c r="B633" s="235" t="s">
        <v>1049</v>
      </c>
      <c r="C633" s="235"/>
      <c r="D633" s="236" t="s">
        <v>68</v>
      </c>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c r="AA633" s="236"/>
      <c r="AB633" s="236"/>
      <c r="AC633" s="236"/>
      <c r="AD633" s="236"/>
      <c r="AE633" s="236"/>
      <c r="AF633" s="236"/>
      <c r="AG633" s="236"/>
      <c r="AH633" s="236"/>
      <c r="AI633" s="236"/>
      <c r="AJ633" s="236"/>
      <c r="AK633" s="236"/>
      <c r="AL633" s="236"/>
      <c r="AM633" s="236"/>
      <c r="AN633" s="236"/>
      <c r="AO633" s="236"/>
      <c r="AP633" s="236"/>
      <c r="AQ633" s="236"/>
      <c r="AR633" s="236"/>
      <c r="AS633" s="236"/>
      <c r="AT633" s="236"/>
      <c r="AU633" s="236"/>
      <c r="AV633" s="236"/>
      <c r="AW633" s="10"/>
      <c r="AX633" s="11"/>
    </row>
    <row r="634" spans="2:50" ht="9" customHeight="1" x14ac:dyDescent="0.25">
      <c r="B634" s="235"/>
      <c r="C634" s="235"/>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c r="AA634" s="236"/>
      <c r="AB634" s="236"/>
      <c r="AC634" s="236"/>
      <c r="AD634" s="236"/>
      <c r="AE634" s="236"/>
      <c r="AF634" s="236"/>
      <c r="AG634" s="236"/>
      <c r="AH634" s="236"/>
      <c r="AI634" s="236"/>
      <c r="AJ634" s="236"/>
      <c r="AK634" s="236"/>
      <c r="AL634" s="236"/>
      <c r="AM634" s="236"/>
      <c r="AN634" s="236"/>
      <c r="AO634" s="236"/>
      <c r="AP634" s="236"/>
      <c r="AQ634" s="236"/>
      <c r="AR634" s="236"/>
      <c r="AS634" s="236"/>
      <c r="AT634" s="236"/>
      <c r="AU634" s="236"/>
      <c r="AV634" s="236"/>
      <c r="AW634" s="10"/>
      <c r="AX634" s="11"/>
    </row>
    <row r="635" spans="2:50" ht="9" customHeight="1" x14ac:dyDescent="0.25">
      <c r="E635" s="257" t="s">
        <v>69</v>
      </c>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58" t="s">
        <v>70</v>
      </c>
      <c r="AE635" s="258"/>
      <c r="AF635" s="258"/>
      <c r="AG635" s="258"/>
      <c r="AH635" s="258"/>
      <c r="AI635" s="258"/>
      <c r="AJ635" s="258"/>
      <c r="AM635" s="258" t="s">
        <v>71</v>
      </c>
      <c r="AN635" s="258"/>
      <c r="AO635" s="258"/>
      <c r="AP635" s="258"/>
      <c r="AQ635" s="258"/>
      <c r="AR635" s="258"/>
      <c r="AS635" s="258"/>
    </row>
    <row r="636" spans="2:50" ht="9" customHeight="1" x14ac:dyDescent="0.25">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58"/>
      <c r="AE636" s="258"/>
      <c r="AF636" s="258"/>
      <c r="AG636" s="258"/>
      <c r="AH636" s="258"/>
      <c r="AI636" s="258"/>
      <c r="AJ636" s="258"/>
      <c r="AM636" s="258"/>
      <c r="AN636" s="258"/>
      <c r="AO636" s="258"/>
      <c r="AP636" s="258"/>
      <c r="AQ636" s="258"/>
      <c r="AR636" s="258"/>
      <c r="AS636" s="258"/>
    </row>
    <row r="637" spans="2:50" ht="9" customHeight="1" x14ac:dyDescent="0.3">
      <c r="K637" s="2"/>
      <c r="L637" s="2"/>
      <c r="M637" s="2"/>
      <c r="N637" s="2"/>
      <c r="O637" s="2"/>
      <c r="P637" s="2"/>
      <c r="Q637" s="2"/>
      <c r="R637" s="2"/>
      <c r="S637" s="2"/>
      <c r="T637" s="2"/>
      <c r="U637" s="2"/>
      <c r="V637" s="2"/>
      <c r="W637" s="2"/>
      <c r="X637" s="2"/>
      <c r="Y637" s="2"/>
      <c r="Z637" s="2"/>
      <c r="AA637" s="2"/>
      <c r="AB637" s="2"/>
      <c r="AC637" s="2"/>
      <c r="AD637" s="61"/>
      <c r="AE637" s="61"/>
      <c r="AF637" s="61"/>
      <c r="AG637" s="61"/>
      <c r="AH637" s="61"/>
      <c r="AI637" s="61"/>
      <c r="AJ637" s="61"/>
      <c r="AM637" s="62"/>
      <c r="AN637" s="62"/>
      <c r="AO637" s="63"/>
      <c r="AP637" s="63"/>
      <c r="AQ637" s="63"/>
      <c r="AR637" s="63"/>
      <c r="AS637" s="63"/>
    </row>
    <row r="638" spans="2:50" ht="9" customHeight="1" x14ac:dyDescent="0.25">
      <c r="E638" s="259" t="s">
        <v>72</v>
      </c>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60">
        <v>231600</v>
      </c>
      <c r="AE638" s="260"/>
      <c r="AF638" s="260"/>
      <c r="AG638" s="260"/>
      <c r="AH638" s="260"/>
      <c r="AI638" s="260"/>
      <c r="AJ638" s="260"/>
      <c r="AM638" s="261" t="e">
        <f>IF(AD638=0,"",AD638/$AM$462)</f>
        <v>#DIV/0!</v>
      </c>
      <c r="AN638" s="261"/>
      <c r="AO638" s="261"/>
      <c r="AP638" s="261"/>
      <c r="AQ638" s="261"/>
      <c r="AR638" s="261"/>
      <c r="AS638" s="261"/>
    </row>
    <row r="639" spans="2:50" ht="9" customHeight="1" x14ac:dyDescent="0.25">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60"/>
      <c r="AE639" s="260"/>
      <c r="AF639" s="260"/>
      <c r="AG639" s="260"/>
      <c r="AH639" s="260"/>
      <c r="AI639" s="260"/>
      <c r="AJ639" s="260"/>
      <c r="AM639" s="261"/>
      <c r="AN639" s="261"/>
      <c r="AO639" s="261"/>
      <c r="AP639" s="261"/>
      <c r="AQ639" s="261"/>
      <c r="AR639" s="261"/>
      <c r="AS639" s="261"/>
    </row>
    <row r="640" spans="2:50" ht="9" customHeight="1" x14ac:dyDescent="0.3">
      <c r="K640" s="2"/>
      <c r="L640" s="2"/>
      <c r="M640" s="2"/>
      <c r="N640" s="2"/>
      <c r="O640" s="2"/>
      <c r="P640" s="2"/>
      <c r="Q640" s="2"/>
      <c r="R640" s="2"/>
      <c r="S640" s="2"/>
      <c r="T640" s="2"/>
      <c r="U640" s="2"/>
      <c r="V640" s="2"/>
      <c r="W640" s="2"/>
      <c r="X640" s="2"/>
      <c r="Y640" s="2"/>
      <c r="Z640" s="2"/>
      <c r="AA640" s="2"/>
      <c r="AB640" s="2"/>
      <c r="AC640" s="2"/>
      <c r="AD640" s="61"/>
      <c r="AE640" s="61"/>
      <c r="AF640" s="61"/>
      <c r="AG640" s="61"/>
      <c r="AH640" s="61"/>
      <c r="AI640" s="61"/>
      <c r="AJ640" s="61"/>
      <c r="AM640" s="62"/>
      <c r="AN640" s="62"/>
      <c r="AO640" s="62"/>
      <c r="AP640" s="62"/>
      <c r="AQ640" s="62"/>
      <c r="AR640" s="63"/>
      <c r="AS640" s="63"/>
    </row>
    <row r="641" spans="5:45" ht="9" customHeight="1" x14ac:dyDescent="0.25">
      <c r="E641" s="262" t="s">
        <v>73</v>
      </c>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63"/>
      <c r="AE641" s="263"/>
      <c r="AF641" s="263"/>
      <c r="AG641" s="263"/>
      <c r="AH641" s="263"/>
      <c r="AI641" s="263"/>
      <c r="AJ641" s="263"/>
      <c r="AM641" s="264" t="str">
        <f>IF(AD641=0,"",AD641/$AM$462)</f>
        <v/>
      </c>
      <c r="AN641" s="264"/>
      <c r="AO641" s="264"/>
      <c r="AP641" s="264"/>
      <c r="AQ641" s="264"/>
      <c r="AR641" s="264"/>
      <c r="AS641" s="264"/>
    </row>
    <row r="642" spans="5:45" ht="9" customHeight="1" x14ac:dyDescent="0.25">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63"/>
      <c r="AE642" s="263"/>
      <c r="AF642" s="263"/>
      <c r="AG642" s="263"/>
      <c r="AH642" s="263"/>
      <c r="AI642" s="263"/>
      <c r="AJ642" s="263"/>
      <c r="AM642" s="264"/>
      <c r="AN642" s="264"/>
      <c r="AO642" s="264"/>
      <c r="AP642" s="264"/>
      <c r="AQ642" s="264"/>
      <c r="AR642" s="264"/>
      <c r="AS642" s="264"/>
    </row>
    <row r="643" spans="5:45" ht="9" customHeight="1" x14ac:dyDescent="0.25">
      <c r="E643" s="265" t="s">
        <v>74</v>
      </c>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66"/>
      <c r="AE643" s="266"/>
      <c r="AF643" s="266"/>
      <c r="AG643" s="266"/>
      <c r="AH643" s="266"/>
      <c r="AI643" s="266"/>
      <c r="AJ643" s="266"/>
      <c r="AM643" s="267" t="str">
        <f>IF(AD643=0,"",AD643/$AM$462)</f>
        <v/>
      </c>
      <c r="AN643" s="267"/>
      <c r="AO643" s="267"/>
      <c r="AP643" s="267"/>
      <c r="AQ643" s="267"/>
      <c r="AR643" s="267"/>
      <c r="AS643" s="267"/>
    </row>
    <row r="644" spans="5:45" ht="9" customHeight="1" x14ac:dyDescent="0.2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66"/>
      <c r="AE644" s="266"/>
      <c r="AF644" s="266"/>
      <c r="AG644" s="266"/>
      <c r="AH644" s="266"/>
      <c r="AI644" s="266"/>
      <c r="AJ644" s="266"/>
      <c r="AM644" s="267"/>
      <c r="AN644" s="267"/>
      <c r="AO644" s="267"/>
      <c r="AP644" s="267"/>
      <c r="AQ644" s="267"/>
      <c r="AR644" s="267"/>
      <c r="AS644" s="267"/>
    </row>
    <row r="645" spans="5:45" ht="9" customHeight="1" x14ac:dyDescent="0.25">
      <c r="E645" s="262" t="s">
        <v>75</v>
      </c>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3"/>
      <c r="AE645" s="263"/>
      <c r="AF645" s="263"/>
      <c r="AG645" s="263"/>
      <c r="AH645" s="263"/>
      <c r="AI645" s="263"/>
      <c r="AJ645" s="263"/>
      <c r="AM645" s="264" t="str">
        <f>IF(AD645=0,"",AD645/$AM$462)</f>
        <v/>
      </c>
      <c r="AN645" s="264"/>
      <c r="AO645" s="264"/>
      <c r="AP645" s="264"/>
      <c r="AQ645" s="264"/>
      <c r="AR645" s="264"/>
      <c r="AS645" s="264"/>
    </row>
    <row r="646" spans="5:45" ht="9" customHeight="1" x14ac:dyDescent="0.25">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263"/>
      <c r="AE646" s="263"/>
      <c r="AF646" s="263"/>
      <c r="AG646" s="263"/>
      <c r="AH646" s="263"/>
      <c r="AI646" s="263"/>
      <c r="AJ646" s="263"/>
      <c r="AM646" s="264"/>
      <c r="AN646" s="264"/>
      <c r="AO646" s="264"/>
      <c r="AP646" s="264"/>
      <c r="AQ646" s="264"/>
      <c r="AR646" s="264"/>
      <c r="AS646" s="264"/>
    </row>
    <row r="647" spans="5:45" ht="9" customHeight="1" x14ac:dyDescent="0.25">
      <c r="E647" s="265" t="s">
        <v>76</v>
      </c>
      <c r="F647" s="265"/>
      <c r="G647" s="265"/>
      <c r="H647" s="265"/>
      <c r="I647" s="265"/>
      <c r="J647" s="265"/>
      <c r="K647" s="265"/>
      <c r="L647" s="265"/>
      <c r="M647" s="265"/>
      <c r="N647" s="265"/>
      <c r="O647" s="265"/>
      <c r="P647" s="265"/>
      <c r="Q647" s="265"/>
      <c r="R647" s="265"/>
      <c r="S647" s="265"/>
      <c r="T647" s="265"/>
      <c r="U647" s="265"/>
      <c r="V647" s="265"/>
      <c r="W647" s="265"/>
      <c r="X647" s="265"/>
      <c r="Y647" s="265"/>
      <c r="Z647" s="265"/>
      <c r="AA647" s="265"/>
      <c r="AB647" s="265"/>
      <c r="AC647" s="265"/>
      <c r="AD647" s="266"/>
      <c r="AE647" s="266"/>
      <c r="AF647" s="266"/>
      <c r="AG647" s="266"/>
      <c r="AH647" s="266"/>
      <c r="AI647" s="266"/>
      <c r="AJ647" s="266"/>
      <c r="AM647" s="267" t="str">
        <f>IF(AD647=0,"",AD647/$AM$462)</f>
        <v/>
      </c>
      <c r="AN647" s="267"/>
      <c r="AO647" s="267"/>
      <c r="AP647" s="267"/>
      <c r="AQ647" s="267"/>
      <c r="AR647" s="267"/>
      <c r="AS647" s="267"/>
    </row>
    <row r="648" spans="5:45" ht="9" customHeight="1" x14ac:dyDescent="0.2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c r="AD648" s="266"/>
      <c r="AE648" s="266"/>
      <c r="AF648" s="266"/>
      <c r="AG648" s="266"/>
      <c r="AH648" s="266"/>
      <c r="AI648" s="266"/>
      <c r="AJ648" s="266"/>
      <c r="AM648" s="267"/>
      <c r="AN648" s="267"/>
      <c r="AO648" s="267"/>
      <c r="AP648" s="267"/>
      <c r="AQ648" s="267"/>
      <c r="AR648" s="267"/>
      <c r="AS648" s="267"/>
    </row>
    <row r="649" spans="5:45" ht="9" customHeight="1" x14ac:dyDescent="0.25">
      <c r="E649" s="262" t="s">
        <v>52</v>
      </c>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63"/>
      <c r="AE649" s="263"/>
      <c r="AF649" s="263"/>
      <c r="AG649" s="263"/>
      <c r="AH649" s="263"/>
      <c r="AI649" s="263"/>
      <c r="AJ649" s="263"/>
      <c r="AM649" s="264" t="str">
        <f>IF(AD649=0,"",AD649/$AM$462)</f>
        <v/>
      </c>
      <c r="AN649" s="264"/>
      <c r="AO649" s="264"/>
      <c r="AP649" s="264"/>
      <c r="AQ649" s="264"/>
      <c r="AR649" s="264"/>
      <c r="AS649" s="264"/>
    </row>
    <row r="650" spans="5:45" ht="9" customHeight="1" x14ac:dyDescent="0.25">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63"/>
      <c r="AE650" s="263"/>
      <c r="AF650" s="263"/>
      <c r="AG650" s="263"/>
      <c r="AH650" s="263"/>
      <c r="AI650" s="263"/>
      <c r="AJ650" s="263"/>
      <c r="AM650" s="264"/>
      <c r="AN650" s="264"/>
      <c r="AO650" s="264"/>
      <c r="AP650" s="264"/>
      <c r="AQ650" s="264"/>
      <c r="AR650" s="264"/>
      <c r="AS650" s="264"/>
    </row>
    <row r="651" spans="5:45" ht="9" customHeight="1" x14ac:dyDescent="0.25">
      <c r="E651" s="265" t="s">
        <v>77</v>
      </c>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66"/>
      <c r="AE651" s="266"/>
      <c r="AF651" s="266"/>
      <c r="AG651" s="266"/>
      <c r="AH651" s="266"/>
      <c r="AI651" s="266"/>
      <c r="AJ651" s="266"/>
      <c r="AM651" s="267" t="str">
        <f>IF(AD651=0,"",AD651/$AM$462)</f>
        <v/>
      </c>
      <c r="AN651" s="267"/>
      <c r="AO651" s="267"/>
      <c r="AP651" s="267"/>
      <c r="AQ651" s="267"/>
      <c r="AR651" s="267"/>
      <c r="AS651" s="267"/>
    </row>
    <row r="652" spans="5:45" ht="9" customHeight="1" x14ac:dyDescent="0.2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66"/>
      <c r="AE652" s="266"/>
      <c r="AF652" s="266"/>
      <c r="AG652" s="266"/>
      <c r="AH652" s="266"/>
      <c r="AI652" s="266"/>
      <c r="AJ652" s="266"/>
      <c r="AM652" s="267"/>
      <c r="AN652" s="267"/>
      <c r="AO652" s="267"/>
      <c r="AP652" s="267"/>
      <c r="AQ652" s="267"/>
      <c r="AR652" s="267"/>
      <c r="AS652" s="267"/>
    </row>
    <row r="653" spans="5:45" ht="9" customHeight="1" x14ac:dyDescent="0.25">
      <c r="E653" s="262" t="s">
        <v>54</v>
      </c>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63"/>
      <c r="AE653" s="263"/>
      <c r="AF653" s="263"/>
      <c r="AG653" s="263"/>
      <c r="AH653" s="263"/>
      <c r="AI653" s="263"/>
      <c r="AJ653" s="263"/>
      <c r="AM653" s="264" t="str">
        <f>IF(AD653=0,"",AD653/$AM$462)</f>
        <v/>
      </c>
      <c r="AN653" s="264"/>
      <c r="AO653" s="264"/>
      <c r="AP653" s="264"/>
      <c r="AQ653" s="264"/>
      <c r="AR653" s="264"/>
      <c r="AS653" s="264"/>
    </row>
    <row r="654" spans="5:45" ht="9" customHeight="1" x14ac:dyDescent="0.25">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3"/>
      <c r="AE654" s="263"/>
      <c r="AF654" s="263"/>
      <c r="AG654" s="263"/>
      <c r="AH654" s="263"/>
      <c r="AI654" s="263"/>
      <c r="AJ654" s="263"/>
      <c r="AM654" s="264"/>
      <c r="AN654" s="264"/>
      <c r="AO654" s="264"/>
      <c r="AP654" s="264"/>
      <c r="AQ654" s="264"/>
      <c r="AR654" s="264"/>
      <c r="AS654" s="264"/>
    </row>
    <row r="655" spans="5:45" ht="9" customHeight="1" x14ac:dyDescent="0.25">
      <c r="E655" s="265" t="s">
        <v>78</v>
      </c>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6"/>
      <c r="AE655" s="266"/>
      <c r="AF655" s="266"/>
      <c r="AG655" s="266"/>
      <c r="AH655" s="266"/>
      <c r="AI655" s="266"/>
      <c r="AJ655" s="266"/>
      <c r="AM655" s="267" t="str">
        <f>IF(AD655=0,"",AD655/$AM$462)</f>
        <v/>
      </c>
      <c r="AN655" s="267"/>
      <c r="AO655" s="267"/>
      <c r="AP655" s="267"/>
      <c r="AQ655" s="267"/>
      <c r="AR655" s="267"/>
      <c r="AS655" s="267"/>
    </row>
    <row r="656" spans="5:45" ht="9" customHeight="1" x14ac:dyDescent="0.2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66"/>
      <c r="AE656" s="266"/>
      <c r="AF656" s="266"/>
      <c r="AG656" s="266"/>
      <c r="AH656" s="266"/>
      <c r="AI656" s="266"/>
      <c r="AJ656" s="266"/>
      <c r="AM656" s="267"/>
      <c r="AN656" s="267"/>
      <c r="AO656" s="267"/>
      <c r="AP656" s="267"/>
      <c r="AQ656" s="267"/>
      <c r="AR656" s="267"/>
      <c r="AS656" s="267"/>
    </row>
    <row r="657" spans="5:45" ht="9" customHeight="1" x14ac:dyDescent="0.25">
      <c r="E657" s="262" t="s">
        <v>79</v>
      </c>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263">
        <v>150000</v>
      </c>
      <c r="AE657" s="263"/>
      <c r="AF657" s="263"/>
      <c r="AG657" s="263"/>
      <c r="AH657" s="263"/>
      <c r="AI657" s="263"/>
      <c r="AJ657" s="263"/>
      <c r="AM657" s="264" t="e">
        <f>IF(AD657=0,"",AD657/$AM$462)</f>
        <v>#DIV/0!</v>
      </c>
      <c r="AN657" s="264"/>
      <c r="AO657" s="264"/>
      <c r="AP657" s="264"/>
      <c r="AQ657" s="264"/>
      <c r="AR657" s="264"/>
      <c r="AS657" s="264"/>
    </row>
    <row r="658" spans="5:45" ht="9" customHeight="1" x14ac:dyDescent="0.25">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c r="AA658" s="262"/>
      <c r="AB658" s="262"/>
      <c r="AC658" s="262"/>
      <c r="AD658" s="263"/>
      <c r="AE658" s="263"/>
      <c r="AF658" s="263"/>
      <c r="AG658" s="263"/>
      <c r="AH658" s="263"/>
      <c r="AI658" s="263"/>
      <c r="AJ658" s="263"/>
      <c r="AM658" s="264"/>
      <c r="AN658" s="264"/>
      <c r="AO658" s="264"/>
      <c r="AP658" s="264"/>
      <c r="AQ658" s="264"/>
      <c r="AR658" s="264"/>
      <c r="AS658" s="264"/>
    </row>
    <row r="659" spans="5:45" ht="9" customHeight="1" x14ac:dyDescent="0.25">
      <c r="E659" s="265" t="s">
        <v>80</v>
      </c>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5"/>
      <c r="AD659" s="266"/>
      <c r="AE659" s="266"/>
      <c r="AF659" s="266"/>
      <c r="AG659" s="266"/>
      <c r="AH659" s="266"/>
      <c r="AI659" s="266"/>
      <c r="AJ659" s="266"/>
      <c r="AM659" s="267" t="str">
        <f>IF(AD659=0,"",AD659/$AM$462)</f>
        <v/>
      </c>
      <c r="AN659" s="267"/>
      <c r="AO659" s="267"/>
      <c r="AP659" s="267"/>
      <c r="AQ659" s="267"/>
      <c r="AR659" s="267"/>
      <c r="AS659" s="267"/>
    </row>
    <row r="660" spans="5:45" ht="9" customHeight="1" x14ac:dyDescent="0.2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5"/>
      <c r="AB660" s="265"/>
      <c r="AC660" s="265"/>
      <c r="AD660" s="266"/>
      <c r="AE660" s="266"/>
      <c r="AF660" s="266"/>
      <c r="AG660" s="266"/>
      <c r="AH660" s="266"/>
      <c r="AI660" s="266"/>
      <c r="AJ660" s="266"/>
      <c r="AM660" s="267"/>
      <c r="AN660" s="267"/>
      <c r="AO660" s="267"/>
      <c r="AP660" s="267"/>
      <c r="AQ660" s="267"/>
      <c r="AR660" s="267"/>
      <c r="AS660" s="267"/>
    </row>
    <row r="661" spans="5:45" ht="9" customHeight="1" x14ac:dyDescent="0.25">
      <c r="E661" s="262" t="s">
        <v>80</v>
      </c>
      <c r="F661" s="262"/>
      <c r="G661" s="262"/>
      <c r="H661" s="262"/>
      <c r="I661" s="262"/>
      <c r="J661" s="262"/>
      <c r="K661" s="262"/>
      <c r="L661" s="262"/>
      <c r="M661" s="262"/>
      <c r="N661" s="262"/>
      <c r="O661" s="262"/>
      <c r="P661" s="262"/>
      <c r="Q661" s="262"/>
      <c r="R661" s="262"/>
      <c r="S661" s="262"/>
      <c r="T661" s="262"/>
      <c r="U661" s="262"/>
      <c r="V661" s="262"/>
      <c r="W661" s="262"/>
      <c r="X661" s="262"/>
      <c r="Y661" s="262"/>
      <c r="Z661" s="262"/>
      <c r="AA661" s="262"/>
      <c r="AB661" s="262"/>
      <c r="AC661" s="262"/>
      <c r="AD661" s="263"/>
      <c r="AE661" s="263"/>
      <c r="AF661" s="263"/>
      <c r="AG661" s="263"/>
      <c r="AH661" s="263"/>
      <c r="AI661" s="263"/>
      <c r="AJ661" s="263"/>
      <c r="AM661" s="264" t="str">
        <f>IF(AD661=0,"",AD661/$AM$462)</f>
        <v/>
      </c>
      <c r="AN661" s="264"/>
      <c r="AO661" s="264"/>
      <c r="AP661" s="264"/>
      <c r="AQ661" s="264"/>
      <c r="AR661" s="264"/>
      <c r="AS661" s="264"/>
    </row>
    <row r="662" spans="5:45" ht="9" customHeight="1" x14ac:dyDescent="0.25">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63"/>
      <c r="AE662" s="263"/>
      <c r="AF662" s="263"/>
      <c r="AG662" s="263"/>
      <c r="AH662" s="263"/>
      <c r="AI662" s="263"/>
      <c r="AJ662" s="263"/>
      <c r="AM662" s="264"/>
      <c r="AN662" s="264"/>
      <c r="AO662" s="264"/>
      <c r="AP662" s="264"/>
      <c r="AQ662" s="264"/>
      <c r="AR662" s="264"/>
      <c r="AS662" s="264"/>
    </row>
    <row r="663" spans="5:45" ht="9" customHeight="1" x14ac:dyDescent="0.3">
      <c r="K663" s="2"/>
      <c r="L663" s="2"/>
      <c r="M663" s="2"/>
      <c r="N663" s="2"/>
      <c r="O663" s="2"/>
      <c r="P663" s="2"/>
      <c r="Q663" s="2"/>
      <c r="R663" s="2"/>
      <c r="S663" s="2"/>
      <c r="T663" s="2"/>
      <c r="U663" s="2"/>
      <c r="V663" s="2"/>
      <c r="W663" s="2"/>
      <c r="X663" s="2"/>
      <c r="Y663" s="2"/>
      <c r="Z663" s="2"/>
      <c r="AA663" s="2"/>
      <c r="AB663" s="2"/>
      <c r="AC663" s="2"/>
      <c r="AD663" s="61"/>
      <c r="AE663" s="61"/>
      <c r="AF663" s="61"/>
      <c r="AG663" s="61"/>
      <c r="AH663" s="61"/>
      <c r="AI663" s="61"/>
      <c r="AJ663" s="61"/>
      <c r="AM663" s="62"/>
      <c r="AN663" s="62"/>
      <c r="AO663" s="63"/>
      <c r="AP663" s="63"/>
      <c r="AQ663" s="63"/>
      <c r="AR663" s="63"/>
      <c r="AS663" s="63"/>
    </row>
    <row r="664" spans="5:45" ht="9" customHeight="1" x14ac:dyDescent="0.25">
      <c r="E664" s="259" t="s">
        <v>81</v>
      </c>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60">
        <f>SUM(AD641:AJ662)</f>
        <v>150000</v>
      </c>
      <c r="AE664" s="260"/>
      <c r="AF664" s="260"/>
      <c r="AG664" s="260"/>
      <c r="AH664" s="260"/>
      <c r="AI664" s="260"/>
      <c r="AJ664" s="260"/>
      <c r="AM664" s="261" t="e">
        <f>IF(AD664=0,"",AD664/$AM$462)</f>
        <v>#DIV/0!</v>
      </c>
      <c r="AN664" s="261"/>
      <c r="AO664" s="261"/>
      <c r="AP664" s="261"/>
      <c r="AQ664" s="261"/>
      <c r="AR664" s="261"/>
      <c r="AS664" s="261"/>
    </row>
    <row r="665" spans="5:45" ht="9" customHeight="1" x14ac:dyDescent="0.25">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60"/>
      <c r="AE665" s="260"/>
      <c r="AF665" s="260"/>
      <c r="AG665" s="260"/>
      <c r="AH665" s="260"/>
      <c r="AI665" s="260"/>
      <c r="AJ665" s="260"/>
      <c r="AM665" s="261"/>
      <c r="AN665" s="261"/>
      <c r="AO665" s="261"/>
      <c r="AP665" s="261"/>
      <c r="AQ665" s="261"/>
      <c r="AR665" s="261"/>
      <c r="AS665" s="261"/>
    </row>
    <row r="666" spans="5:45" ht="9" customHeight="1" x14ac:dyDescent="0.3">
      <c r="AD666" s="64"/>
      <c r="AE666" s="64"/>
      <c r="AF666" s="64"/>
      <c r="AG666" s="64"/>
      <c r="AH666" s="65"/>
      <c r="AI666" s="64"/>
      <c r="AJ666" s="64"/>
      <c r="AM666" s="63"/>
      <c r="AN666" s="63"/>
      <c r="AO666" s="63"/>
      <c r="AP666" s="63"/>
      <c r="AQ666" s="63"/>
      <c r="AR666" s="63"/>
      <c r="AS666" s="63"/>
    </row>
    <row r="667" spans="5:45" ht="9" customHeight="1" x14ac:dyDescent="0.25">
      <c r="E667" s="259" t="s">
        <v>82</v>
      </c>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60">
        <v>21600</v>
      </c>
      <c r="AE667" s="260"/>
      <c r="AF667" s="260"/>
      <c r="AG667" s="260"/>
      <c r="AH667" s="260"/>
      <c r="AI667" s="260"/>
      <c r="AJ667" s="260"/>
      <c r="AM667" s="261" t="e">
        <f>IF(AD667=0,"",AD667/$AM$462)</f>
        <v>#DIV/0!</v>
      </c>
      <c r="AN667" s="261"/>
      <c r="AO667" s="261"/>
      <c r="AP667" s="261"/>
      <c r="AQ667" s="261"/>
      <c r="AR667" s="261"/>
      <c r="AS667" s="261"/>
    </row>
    <row r="668" spans="5:45" ht="9" customHeight="1" x14ac:dyDescent="0.25">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60"/>
      <c r="AE668" s="260"/>
      <c r="AF668" s="260"/>
      <c r="AG668" s="260"/>
      <c r="AH668" s="260"/>
      <c r="AI668" s="260"/>
      <c r="AJ668" s="260"/>
      <c r="AM668" s="261"/>
      <c r="AN668" s="261"/>
      <c r="AO668" s="261"/>
      <c r="AP668" s="261"/>
      <c r="AQ668" s="261"/>
      <c r="AR668" s="261"/>
      <c r="AS668" s="261"/>
    </row>
    <row r="669" spans="5:45" ht="9" customHeight="1" x14ac:dyDescent="0.3">
      <c r="AD669" s="64"/>
      <c r="AE669" s="64"/>
      <c r="AF669" s="64"/>
      <c r="AG669" s="64"/>
      <c r="AH669" s="65"/>
      <c r="AI669" s="64"/>
      <c r="AJ669" s="64"/>
      <c r="AM669" s="66"/>
      <c r="AN669" s="66"/>
      <c r="AO669" s="66"/>
      <c r="AP669" s="66"/>
      <c r="AQ669" s="66"/>
      <c r="AR669" s="66"/>
      <c r="AS669" s="66"/>
    </row>
    <row r="670" spans="5:45" ht="9" customHeight="1" x14ac:dyDescent="0.25">
      <c r="E670" s="259" t="s">
        <v>83</v>
      </c>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68">
        <f>AM630-AD638-AD664-AD667</f>
        <v>0</v>
      </c>
      <c r="AE670" s="268"/>
      <c r="AF670" s="268"/>
      <c r="AG670" s="268"/>
      <c r="AH670" s="268"/>
      <c r="AI670" s="268"/>
      <c r="AJ670" s="268"/>
      <c r="AM670" s="261" t="str">
        <f>IF(AD670=0,"",AD670/$AM$462)</f>
        <v/>
      </c>
      <c r="AN670" s="261"/>
      <c r="AO670" s="261"/>
      <c r="AP670" s="261"/>
      <c r="AQ670" s="261"/>
      <c r="AR670" s="261"/>
      <c r="AS670" s="261"/>
    </row>
    <row r="671" spans="5:45" ht="9" customHeight="1" x14ac:dyDescent="0.25">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68"/>
      <c r="AE671" s="268"/>
      <c r="AF671" s="268"/>
      <c r="AG671" s="268"/>
      <c r="AH671" s="268"/>
      <c r="AI671" s="268"/>
      <c r="AJ671" s="268"/>
      <c r="AM671" s="261"/>
      <c r="AN671" s="261"/>
      <c r="AO671" s="261"/>
      <c r="AP671" s="261"/>
      <c r="AQ671" s="261"/>
      <c r="AR671" s="261"/>
      <c r="AS671" s="261"/>
    </row>
  </sheetData>
  <mergeCells count="528">
    <mergeCell ref="E657:AC658"/>
    <mergeCell ref="AD657:AJ658"/>
    <mergeCell ref="AM657:AS658"/>
    <mergeCell ref="E670:AC671"/>
    <mergeCell ref="AD670:AJ671"/>
    <mergeCell ref="AM670:AS671"/>
    <mergeCell ref="E661:AC662"/>
    <mergeCell ref="AD661:AJ662"/>
    <mergeCell ref="AM661:AS662"/>
    <mergeCell ref="E664:AC665"/>
    <mergeCell ref="AD664:AJ665"/>
    <mergeCell ref="AM664:AS665"/>
    <mergeCell ref="E667:AC668"/>
    <mergeCell ref="AD667:AJ668"/>
    <mergeCell ref="AM667:AS668"/>
    <mergeCell ref="E659:AC660"/>
    <mergeCell ref="AD659:AJ660"/>
    <mergeCell ref="AM659:AS660"/>
    <mergeCell ref="E651:AC652"/>
    <mergeCell ref="AD651:AJ652"/>
    <mergeCell ref="AM651:AS652"/>
    <mergeCell ref="E653:AC654"/>
    <mergeCell ref="AD653:AJ654"/>
    <mergeCell ref="AM653:AS654"/>
    <mergeCell ref="E655:AC656"/>
    <mergeCell ref="AD655:AJ656"/>
    <mergeCell ref="AM655:AS656"/>
    <mergeCell ref="E645:AC646"/>
    <mergeCell ref="AD645:AJ646"/>
    <mergeCell ref="AM645:AS646"/>
    <mergeCell ref="E647:AC648"/>
    <mergeCell ref="AD647:AJ648"/>
    <mergeCell ref="AM647:AS648"/>
    <mergeCell ref="E649:AC650"/>
    <mergeCell ref="AD649:AJ650"/>
    <mergeCell ref="AM649:AS650"/>
    <mergeCell ref="E638:AC639"/>
    <mergeCell ref="AD638:AJ639"/>
    <mergeCell ref="AM638:AS639"/>
    <mergeCell ref="E641:AC642"/>
    <mergeCell ref="AD641:AJ642"/>
    <mergeCell ref="AM641:AS642"/>
    <mergeCell ref="E643:AC644"/>
    <mergeCell ref="AD643:AJ644"/>
    <mergeCell ref="AM643:AS644"/>
    <mergeCell ref="B633:C634"/>
    <mergeCell ref="D633:AV634"/>
    <mergeCell ref="E635:AC636"/>
    <mergeCell ref="AD635:AJ636"/>
    <mergeCell ref="AM635:AS636"/>
    <mergeCell ref="AM628:AS629"/>
    <mergeCell ref="C630:D631"/>
    <mergeCell ref="E630:AC631"/>
    <mergeCell ref="AD630:AJ631"/>
    <mergeCell ref="AK630:AL631"/>
    <mergeCell ref="AM630:AS631"/>
    <mergeCell ref="C628:D629"/>
    <mergeCell ref="E628:AC629"/>
    <mergeCell ref="AD628:AJ629"/>
    <mergeCell ref="AK628:AL629"/>
    <mergeCell ref="AM624:AS625"/>
    <mergeCell ref="C626:D627"/>
    <mergeCell ref="E626:AC627"/>
    <mergeCell ref="AD626:AJ627"/>
    <mergeCell ref="AK626:AL627"/>
    <mergeCell ref="AM626:AS627"/>
    <mergeCell ref="C624:D625"/>
    <mergeCell ref="E624:AC625"/>
    <mergeCell ref="AD624:AJ625"/>
    <mergeCell ref="AK624:AL625"/>
    <mergeCell ref="AM620:AS621"/>
    <mergeCell ref="C622:D623"/>
    <mergeCell ref="E622:AC623"/>
    <mergeCell ref="AD622:AJ623"/>
    <mergeCell ref="AK622:AL623"/>
    <mergeCell ref="AM622:AS623"/>
    <mergeCell ref="C620:D621"/>
    <mergeCell ref="E620:AC621"/>
    <mergeCell ref="AD620:AJ621"/>
    <mergeCell ref="AK620:AL621"/>
    <mergeCell ref="AM616:AS617"/>
    <mergeCell ref="C618:D619"/>
    <mergeCell ref="E618:AC619"/>
    <mergeCell ref="AD618:AJ619"/>
    <mergeCell ref="AK618:AL619"/>
    <mergeCell ref="AM618:AS619"/>
    <mergeCell ref="C616:D617"/>
    <mergeCell ref="E616:AC617"/>
    <mergeCell ref="AD616:AJ617"/>
    <mergeCell ref="AK616:AL617"/>
    <mergeCell ref="AM612:AS613"/>
    <mergeCell ref="C614:D615"/>
    <mergeCell ref="E614:AC615"/>
    <mergeCell ref="AD614:AJ615"/>
    <mergeCell ref="AK614:AL615"/>
    <mergeCell ref="AM614:AS615"/>
    <mergeCell ref="C612:D613"/>
    <mergeCell ref="E612:AC613"/>
    <mergeCell ref="AD612:AJ613"/>
    <mergeCell ref="AK612:AL613"/>
    <mergeCell ref="AM608:AS609"/>
    <mergeCell ref="C610:D611"/>
    <mergeCell ref="E610:AC611"/>
    <mergeCell ref="AD610:AJ611"/>
    <mergeCell ref="AK610:AL611"/>
    <mergeCell ref="AM610:AS611"/>
    <mergeCell ref="C608:D609"/>
    <mergeCell ref="E608:AC609"/>
    <mergeCell ref="AD608:AJ609"/>
    <mergeCell ref="AK608:AL609"/>
    <mergeCell ref="AM604:AS605"/>
    <mergeCell ref="C606:D607"/>
    <mergeCell ref="E606:AC607"/>
    <mergeCell ref="AD606:AJ607"/>
    <mergeCell ref="AK606:AL607"/>
    <mergeCell ref="AM606:AS607"/>
    <mergeCell ref="C604:D605"/>
    <mergeCell ref="E604:AC605"/>
    <mergeCell ref="AD604:AJ605"/>
    <mergeCell ref="AK604:AL605"/>
    <mergeCell ref="AM600:AS601"/>
    <mergeCell ref="C602:D603"/>
    <mergeCell ref="E602:AC603"/>
    <mergeCell ref="AD602:AJ603"/>
    <mergeCell ref="AK602:AL603"/>
    <mergeCell ref="AM602:AS603"/>
    <mergeCell ref="C600:D601"/>
    <mergeCell ref="E600:AC601"/>
    <mergeCell ref="AD600:AJ601"/>
    <mergeCell ref="AK600:AL601"/>
    <mergeCell ref="D593:AU594"/>
    <mergeCell ref="B596:C597"/>
    <mergeCell ref="D596:AV597"/>
    <mergeCell ref="C598:D599"/>
    <mergeCell ref="E598:AC599"/>
    <mergeCell ref="E580:AC581"/>
    <mergeCell ref="AD580:AJ581"/>
    <mergeCell ref="AM580:AS581"/>
    <mergeCell ref="E583:AC584"/>
    <mergeCell ref="AD583:AJ584"/>
    <mergeCell ref="AM583:AS584"/>
    <mergeCell ref="AD598:AJ599"/>
    <mergeCell ref="AK598:AL599"/>
    <mergeCell ref="AM598:AS599"/>
    <mergeCell ref="E586:AC587"/>
    <mergeCell ref="AD586:AJ587"/>
    <mergeCell ref="AM586:AS587"/>
    <mergeCell ref="A589:AU591"/>
    <mergeCell ref="E573:AC574"/>
    <mergeCell ref="AD573:AJ574"/>
    <mergeCell ref="AM573:AS574"/>
    <mergeCell ref="E575:AC576"/>
    <mergeCell ref="AD575:AJ576"/>
    <mergeCell ref="AM575:AS576"/>
    <mergeCell ref="E577:AC578"/>
    <mergeCell ref="AD577:AJ578"/>
    <mergeCell ref="AM577:AS578"/>
    <mergeCell ref="E567:AC568"/>
    <mergeCell ref="AD567:AJ568"/>
    <mergeCell ref="AM567:AS568"/>
    <mergeCell ref="E569:AC570"/>
    <mergeCell ref="AD569:AJ570"/>
    <mergeCell ref="AM569:AS570"/>
    <mergeCell ref="E571:AC572"/>
    <mergeCell ref="AD571:AJ572"/>
    <mergeCell ref="AM571:AS572"/>
    <mergeCell ref="E561:AC562"/>
    <mergeCell ref="AD561:AJ562"/>
    <mergeCell ref="AM561:AS562"/>
    <mergeCell ref="E563:AC564"/>
    <mergeCell ref="AD563:AJ564"/>
    <mergeCell ref="AM563:AS564"/>
    <mergeCell ref="E565:AC566"/>
    <mergeCell ref="AD565:AJ566"/>
    <mergeCell ref="AM565:AS566"/>
    <mergeCell ref="E554:AC555"/>
    <mergeCell ref="AD554:AJ555"/>
    <mergeCell ref="AM554:AS555"/>
    <mergeCell ref="E557:AC558"/>
    <mergeCell ref="AD557:AJ558"/>
    <mergeCell ref="AM557:AS558"/>
    <mergeCell ref="E559:AC560"/>
    <mergeCell ref="AD559:AJ560"/>
    <mergeCell ref="AM559:AS560"/>
    <mergeCell ref="AM546:AS547"/>
    <mergeCell ref="B549:C550"/>
    <mergeCell ref="D549:AV550"/>
    <mergeCell ref="E551:AC552"/>
    <mergeCell ref="AD551:AJ552"/>
    <mergeCell ref="AM551:AS552"/>
    <mergeCell ref="C546:D547"/>
    <mergeCell ref="E546:AC547"/>
    <mergeCell ref="AD546:AJ547"/>
    <mergeCell ref="AK546:AL547"/>
    <mergeCell ref="AM542:AS543"/>
    <mergeCell ref="C544:D545"/>
    <mergeCell ref="E544:AC545"/>
    <mergeCell ref="AD544:AJ545"/>
    <mergeCell ref="AK544:AL545"/>
    <mergeCell ref="AM544:AS545"/>
    <mergeCell ref="C542:D543"/>
    <mergeCell ref="E542:AC543"/>
    <mergeCell ref="AD542:AJ543"/>
    <mergeCell ref="AK542:AL543"/>
    <mergeCell ref="AM538:AS539"/>
    <mergeCell ref="C540:D541"/>
    <mergeCell ref="E540:AC541"/>
    <mergeCell ref="AD540:AJ541"/>
    <mergeCell ref="AK540:AL541"/>
    <mergeCell ref="AM540:AS541"/>
    <mergeCell ref="C538:D539"/>
    <mergeCell ref="E538:AC539"/>
    <mergeCell ref="AD538:AJ539"/>
    <mergeCell ref="AK538:AL539"/>
    <mergeCell ref="AM534:AS535"/>
    <mergeCell ref="C536:D537"/>
    <mergeCell ref="E536:AC537"/>
    <mergeCell ref="AD536:AJ537"/>
    <mergeCell ref="AK536:AL537"/>
    <mergeCell ref="AM536:AS537"/>
    <mergeCell ref="C534:D535"/>
    <mergeCell ref="E534:AC535"/>
    <mergeCell ref="AD534:AJ535"/>
    <mergeCell ref="AK534:AL535"/>
    <mergeCell ref="AM530:AS531"/>
    <mergeCell ref="C532:D533"/>
    <mergeCell ref="E532:AC533"/>
    <mergeCell ref="AD532:AJ533"/>
    <mergeCell ref="AK532:AL533"/>
    <mergeCell ref="AM532:AS533"/>
    <mergeCell ref="C530:D531"/>
    <mergeCell ref="E530:AC531"/>
    <mergeCell ref="AD530:AJ531"/>
    <mergeCell ref="AK530:AL531"/>
    <mergeCell ref="AM526:AS527"/>
    <mergeCell ref="C528:D529"/>
    <mergeCell ref="E528:AC529"/>
    <mergeCell ref="AD528:AJ529"/>
    <mergeCell ref="AK528:AL529"/>
    <mergeCell ref="AM528:AS529"/>
    <mergeCell ref="C526:D527"/>
    <mergeCell ref="E526:AC527"/>
    <mergeCell ref="AD526:AJ527"/>
    <mergeCell ref="AK526:AL527"/>
    <mergeCell ref="AM522:AS523"/>
    <mergeCell ref="C524:D525"/>
    <mergeCell ref="E524:AC525"/>
    <mergeCell ref="AD524:AJ525"/>
    <mergeCell ref="AK524:AL525"/>
    <mergeCell ref="AM524:AS525"/>
    <mergeCell ref="C522:D523"/>
    <mergeCell ref="E522:AC523"/>
    <mergeCell ref="AD522:AJ523"/>
    <mergeCell ref="AK522:AL523"/>
    <mergeCell ref="AM518:AS519"/>
    <mergeCell ref="C520:D521"/>
    <mergeCell ref="E520:AC521"/>
    <mergeCell ref="AD520:AJ521"/>
    <mergeCell ref="AK520:AL521"/>
    <mergeCell ref="AM520:AS521"/>
    <mergeCell ref="C518:D519"/>
    <mergeCell ref="E518:AC519"/>
    <mergeCell ref="AD518:AJ519"/>
    <mergeCell ref="AK518:AL519"/>
    <mergeCell ref="AM514:AS515"/>
    <mergeCell ref="C516:D517"/>
    <mergeCell ref="E516:AC517"/>
    <mergeCell ref="AD516:AJ517"/>
    <mergeCell ref="AK516:AL517"/>
    <mergeCell ref="AM516:AS517"/>
    <mergeCell ref="C514:D515"/>
    <mergeCell ref="E514:AC515"/>
    <mergeCell ref="AD514:AJ515"/>
    <mergeCell ref="AK514:AL515"/>
    <mergeCell ref="E493:AC494"/>
    <mergeCell ref="AD493:AJ494"/>
    <mergeCell ref="AM493:AS494"/>
    <mergeCell ref="E496:AC497"/>
    <mergeCell ref="AD496:AJ497"/>
    <mergeCell ref="AM496:AS497"/>
    <mergeCell ref="A505:AU507"/>
    <mergeCell ref="D509:AU510"/>
    <mergeCell ref="B512:C513"/>
    <mergeCell ref="D512:AV513"/>
    <mergeCell ref="E499:AC500"/>
    <mergeCell ref="AD499:AJ500"/>
    <mergeCell ref="AM499:AS500"/>
    <mergeCell ref="E502:AC503"/>
    <mergeCell ref="AD502:AJ503"/>
    <mergeCell ref="AM502:AS503"/>
    <mergeCell ref="E487:AC488"/>
    <mergeCell ref="AD487:AJ488"/>
    <mergeCell ref="AM487:AS488"/>
    <mergeCell ref="E489:AC490"/>
    <mergeCell ref="AD489:AJ490"/>
    <mergeCell ref="AM489:AS490"/>
    <mergeCell ref="E491:AC492"/>
    <mergeCell ref="AD491:AJ492"/>
    <mergeCell ref="AM491:AS492"/>
    <mergeCell ref="E481:AC482"/>
    <mergeCell ref="AD481:AJ482"/>
    <mergeCell ref="AM481:AS482"/>
    <mergeCell ref="E483:AC484"/>
    <mergeCell ref="AD483:AJ484"/>
    <mergeCell ref="AM483:AS484"/>
    <mergeCell ref="E485:AC486"/>
    <mergeCell ref="AD485:AJ486"/>
    <mergeCell ref="AM485:AS486"/>
    <mergeCell ref="E475:AC476"/>
    <mergeCell ref="AD475:AJ476"/>
    <mergeCell ref="AM475:AS476"/>
    <mergeCell ref="E477:AC478"/>
    <mergeCell ref="AD477:AJ478"/>
    <mergeCell ref="AM477:AS478"/>
    <mergeCell ref="E479:AC480"/>
    <mergeCell ref="AD479:AJ480"/>
    <mergeCell ref="AM479:AS480"/>
    <mergeCell ref="E467:AC468"/>
    <mergeCell ref="AD467:AJ468"/>
    <mergeCell ref="AM467:AS468"/>
    <mergeCell ref="E470:AC471"/>
    <mergeCell ref="AD470:AJ471"/>
    <mergeCell ref="AM470:AS471"/>
    <mergeCell ref="E473:AC474"/>
    <mergeCell ref="AD473:AJ474"/>
    <mergeCell ref="AM473:AS474"/>
    <mergeCell ref="D425:AU426"/>
    <mergeCell ref="B428:C429"/>
    <mergeCell ref="D428:AV429"/>
    <mergeCell ref="B465:C466"/>
    <mergeCell ref="D465:AV466"/>
    <mergeCell ref="B410:C411"/>
    <mergeCell ref="D410:AV411"/>
    <mergeCell ref="D412:AV419"/>
    <mergeCell ref="A421:AU423"/>
    <mergeCell ref="B367:C368"/>
    <mergeCell ref="D367:AV368"/>
    <mergeCell ref="D375:AV394"/>
    <mergeCell ref="B396:C397"/>
    <mergeCell ref="D396:AV397"/>
    <mergeCell ref="D398:AV408"/>
    <mergeCell ref="AJ369:AR370"/>
    <mergeCell ref="AT369:AU370"/>
    <mergeCell ref="B373:C374"/>
    <mergeCell ref="D373:AV374"/>
    <mergeCell ref="D369:L370"/>
    <mergeCell ref="N369:O370"/>
    <mergeCell ref="D359:L360"/>
    <mergeCell ref="N359:O360"/>
    <mergeCell ref="T359:AB360"/>
    <mergeCell ref="AD359:AE360"/>
    <mergeCell ref="AJ359:AR360"/>
    <mergeCell ref="AT359:AU360"/>
    <mergeCell ref="D356:L357"/>
    <mergeCell ref="N356:O357"/>
    <mergeCell ref="T369:AB370"/>
    <mergeCell ref="AD369:AE370"/>
    <mergeCell ref="D362:L363"/>
    <mergeCell ref="N362:AU365"/>
    <mergeCell ref="T356:AB357"/>
    <mergeCell ref="AD356:AE357"/>
    <mergeCell ref="AJ350:AR351"/>
    <mergeCell ref="AT350:AU351"/>
    <mergeCell ref="D353:L354"/>
    <mergeCell ref="N353:O354"/>
    <mergeCell ref="T353:AB354"/>
    <mergeCell ref="AD353:AE354"/>
    <mergeCell ref="AJ353:AR354"/>
    <mergeCell ref="AT353:AU354"/>
    <mergeCell ref="AJ356:AR357"/>
    <mergeCell ref="AT356:AU357"/>
    <mergeCell ref="D350:L351"/>
    <mergeCell ref="N350:O351"/>
    <mergeCell ref="T350:AB351"/>
    <mergeCell ref="AD350:AE351"/>
    <mergeCell ref="D341:AU342"/>
    <mergeCell ref="B344:C345"/>
    <mergeCell ref="D344:AV345"/>
    <mergeCell ref="D347:L348"/>
    <mergeCell ref="N347:O348"/>
    <mergeCell ref="T347:AB348"/>
    <mergeCell ref="D326:AU327"/>
    <mergeCell ref="D328:AU329"/>
    <mergeCell ref="D313:AU314"/>
    <mergeCell ref="D315:AU316"/>
    <mergeCell ref="D317:AU318"/>
    <mergeCell ref="D319:AU320"/>
    <mergeCell ref="AD347:AE348"/>
    <mergeCell ref="AJ347:AR348"/>
    <mergeCell ref="AT347:AU348"/>
    <mergeCell ref="D330:AU331"/>
    <mergeCell ref="D332:AU333"/>
    <mergeCell ref="D334:AU335"/>
    <mergeCell ref="A337:AU339"/>
    <mergeCell ref="D304:AU305"/>
    <mergeCell ref="B309:C310"/>
    <mergeCell ref="D309:AV310"/>
    <mergeCell ref="D311:AU312"/>
    <mergeCell ref="D296:AU297"/>
    <mergeCell ref="D298:AU299"/>
    <mergeCell ref="D300:AU301"/>
    <mergeCell ref="D302:AU303"/>
    <mergeCell ref="B324:C325"/>
    <mergeCell ref="D324:AV325"/>
    <mergeCell ref="D285:AU286"/>
    <mergeCell ref="D287:AU288"/>
    <mergeCell ref="D289:AU290"/>
    <mergeCell ref="B294:C295"/>
    <mergeCell ref="D294:AV295"/>
    <mergeCell ref="B279:C280"/>
    <mergeCell ref="D279:AV280"/>
    <mergeCell ref="D281:AU282"/>
    <mergeCell ref="D283:AU284"/>
    <mergeCell ref="B261:C262"/>
    <mergeCell ref="D261:AV262"/>
    <mergeCell ref="D264:P265"/>
    <mergeCell ref="S264:W265"/>
    <mergeCell ref="AB264:AO265"/>
    <mergeCell ref="AQ264:AU265"/>
    <mergeCell ref="AB273:AO274"/>
    <mergeCell ref="AQ273:AU274"/>
    <mergeCell ref="AB276:AO277"/>
    <mergeCell ref="AQ276:AU277"/>
    <mergeCell ref="AB267:AO268"/>
    <mergeCell ref="AQ267:AU268"/>
    <mergeCell ref="AB270:AO271"/>
    <mergeCell ref="AQ270:AU271"/>
    <mergeCell ref="D250:L251"/>
    <mergeCell ref="N250:O251"/>
    <mergeCell ref="A253:AU255"/>
    <mergeCell ref="D258:AU259"/>
    <mergeCell ref="B244:C245"/>
    <mergeCell ref="D244:AV245"/>
    <mergeCell ref="D247:L248"/>
    <mergeCell ref="N247:O248"/>
    <mergeCell ref="U247:AC248"/>
    <mergeCell ref="AD247:AE248"/>
    <mergeCell ref="B178:C179"/>
    <mergeCell ref="D178:AV179"/>
    <mergeCell ref="C180:AU233"/>
    <mergeCell ref="B146:C147"/>
    <mergeCell ref="D146:AV147"/>
    <mergeCell ref="C148:AU167"/>
    <mergeCell ref="A169:AU171"/>
    <mergeCell ref="AK247:AS248"/>
    <mergeCell ref="AT247:AU248"/>
    <mergeCell ref="B235:C236"/>
    <mergeCell ref="D235:AV236"/>
    <mergeCell ref="F238:L239"/>
    <mergeCell ref="N238:O239"/>
    <mergeCell ref="V238:AB239"/>
    <mergeCell ref="AD238:AE239"/>
    <mergeCell ref="AL238:AR239"/>
    <mergeCell ref="AT238:AU239"/>
    <mergeCell ref="D142:P143"/>
    <mergeCell ref="S142:W143"/>
    <mergeCell ref="AB142:AO143"/>
    <mergeCell ref="AQ142:AU143"/>
    <mergeCell ref="D139:P140"/>
    <mergeCell ref="S139:W140"/>
    <mergeCell ref="AB139:AO140"/>
    <mergeCell ref="AQ139:AU140"/>
    <mergeCell ref="D174:AU175"/>
    <mergeCell ref="B132:C133"/>
    <mergeCell ref="D132:Q133"/>
    <mergeCell ref="S133:W134"/>
    <mergeCell ref="AQ133:AU134"/>
    <mergeCell ref="D127:L128"/>
    <mergeCell ref="N127:O128"/>
    <mergeCell ref="T127:AB128"/>
    <mergeCell ref="AD127:AE128"/>
    <mergeCell ref="D136:P137"/>
    <mergeCell ref="S136:W137"/>
    <mergeCell ref="AB136:AO137"/>
    <mergeCell ref="AQ136:AU137"/>
    <mergeCell ref="AJ127:AR128"/>
    <mergeCell ref="AT127:AU128"/>
    <mergeCell ref="D118:L119"/>
    <mergeCell ref="N118:O119"/>
    <mergeCell ref="AJ118:AR119"/>
    <mergeCell ref="AT118:AU119"/>
    <mergeCell ref="T120:AE122"/>
    <mergeCell ref="D121:L122"/>
    <mergeCell ref="N121:O122"/>
    <mergeCell ref="AJ123:AU125"/>
    <mergeCell ref="D124:L125"/>
    <mergeCell ref="N124:O125"/>
    <mergeCell ref="T124:AB125"/>
    <mergeCell ref="AD124:AE125"/>
    <mergeCell ref="D112:L113"/>
    <mergeCell ref="N112:O113"/>
    <mergeCell ref="T112:AB113"/>
    <mergeCell ref="AD112:AE113"/>
    <mergeCell ref="D109:L110"/>
    <mergeCell ref="N109:O110"/>
    <mergeCell ref="T109:AB110"/>
    <mergeCell ref="AD109:AE110"/>
    <mergeCell ref="AJ114:AU116"/>
    <mergeCell ref="D115:L116"/>
    <mergeCell ref="N115:O116"/>
    <mergeCell ref="D105:O107"/>
    <mergeCell ref="T105:AE107"/>
    <mergeCell ref="AJ105:AU107"/>
    <mergeCell ref="A85:AU87"/>
    <mergeCell ref="D90:AU91"/>
    <mergeCell ref="B94:C95"/>
    <mergeCell ref="D94:J99"/>
    <mergeCell ref="L94:AU99"/>
    <mergeCell ref="AJ109:AR110"/>
    <mergeCell ref="AT109:AU110"/>
    <mergeCell ref="B56:C57"/>
    <mergeCell ref="D56:J61"/>
    <mergeCell ref="L33:AU34"/>
    <mergeCell ref="L36:U37"/>
    <mergeCell ref="W36:AU37"/>
    <mergeCell ref="B40:C41"/>
    <mergeCell ref="D40:J45"/>
    <mergeCell ref="B101:C102"/>
    <mergeCell ref="D101:AV102"/>
    <mergeCell ref="B3:AU9"/>
    <mergeCell ref="B15:AU17"/>
    <mergeCell ref="D23:AU24"/>
    <mergeCell ref="B27:C28"/>
    <mergeCell ref="D27:J32"/>
    <mergeCell ref="L27:AU28"/>
    <mergeCell ref="L30:U31"/>
    <mergeCell ref="B48:C49"/>
    <mergeCell ref="D48:J53"/>
  </mergeCells>
  <phoneticPr fontId="0" type="noConversion"/>
  <conditionalFormatting sqref="L27:AG28 AJ27:AU28">
    <cfRule type="cellIs" dxfId="449" priority="2" operator="equal">
      <formula>0</formula>
    </cfRule>
  </conditionalFormatting>
  <conditionalFormatting sqref="L33:AG34 AJ33:AU34">
    <cfRule type="cellIs" dxfId="448" priority="3" operator="equal">
      <formula>0</formula>
    </cfRule>
  </conditionalFormatting>
  <conditionalFormatting sqref="L36:U37 W36:AG37 AJ36:AU37">
    <cfRule type="cellIs" dxfId="447" priority="4" operator="equal">
      <formula>0</formula>
    </cfRule>
  </conditionalFormatting>
  <conditionalFormatting sqref="L94">
    <cfRule type="cellIs" dxfId="446" priority="5" operator="equal">
      <formula>0</formula>
    </cfRule>
  </conditionalFormatting>
  <conditionalFormatting sqref="N109:O110 N112:O113 N115:O116 N118:O119 N121:O122 N124:O125 N127:O128">
    <cfRule type="cellIs" dxfId="445" priority="6" operator="equal">
      <formula>0</formula>
    </cfRule>
  </conditionalFormatting>
  <conditionalFormatting sqref="AD109:AE110 AD112:AE113">
    <cfRule type="cellIs" dxfId="444" priority="7" operator="equal">
      <formula>0</formula>
    </cfRule>
  </conditionalFormatting>
  <conditionalFormatting sqref="AH27:AI28">
    <cfRule type="cellIs" dxfId="443" priority="8" operator="equal">
      <formula>0</formula>
    </cfRule>
  </conditionalFormatting>
  <conditionalFormatting sqref="AH33:AI34">
    <cfRule type="cellIs" dxfId="442" priority="9" operator="equal">
      <formula>0</formula>
    </cfRule>
  </conditionalFormatting>
  <conditionalFormatting sqref="AH36:AI37">
    <cfRule type="cellIs" dxfId="441" priority="10" operator="equal">
      <formula>0</formula>
    </cfRule>
  </conditionalFormatting>
  <conditionalFormatting sqref="AT109:AU110">
    <cfRule type="cellIs" dxfId="440" priority="11" operator="equal">
      <formula>0</formula>
    </cfRule>
  </conditionalFormatting>
  <conditionalFormatting sqref="AD124:AE125 AD127:AE128">
    <cfRule type="cellIs" dxfId="439" priority="12" operator="equal">
      <formula>0</formula>
    </cfRule>
  </conditionalFormatting>
  <conditionalFormatting sqref="AT118:AU119">
    <cfRule type="cellIs" dxfId="438" priority="13" operator="equal">
      <formula>0</formula>
    </cfRule>
  </conditionalFormatting>
  <conditionalFormatting sqref="AT127:AU128">
    <cfRule type="cellIs" dxfId="437" priority="14" operator="equal">
      <formula>0</formula>
    </cfRule>
  </conditionalFormatting>
  <conditionalFormatting sqref="N109:O110 N112:O113 N115:O116 N118:O119 N121:O122 N124:O125 N127:O128 AD112:AE113 AD109:AE110 AD124:AE125 AD127:AE128 AT109:AU110 AT118:AU119 AT127:AU128">
    <cfRule type="cellIs" dxfId="436" priority="15" operator="equal">
      <formula>"oui"</formula>
    </cfRule>
  </conditionalFormatting>
  <conditionalFormatting sqref="AD112:AE113">
    <cfRule type="cellIs" dxfId="435" priority="16" operator="equal">
      <formula>0</formula>
    </cfRule>
  </conditionalFormatting>
  <conditionalFormatting sqref="AD109:AE110">
    <cfRule type="cellIs" dxfId="434" priority="17" operator="equal">
      <formula>0</formula>
    </cfRule>
  </conditionalFormatting>
  <conditionalFormatting sqref="AD124:AE125">
    <cfRule type="cellIs" dxfId="433" priority="18" operator="equal">
      <formula>0</formula>
    </cfRule>
  </conditionalFormatting>
  <conditionalFormatting sqref="AD124:AE125">
    <cfRule type="cellIs" dxfId="432" priority="19" operator="equal">
      <formula>0</formula>
    </cfRule>
  </conditionalFormatting>
  <conditionalFormatting sqref="AD127:AE128">
    <cfRule type="cellIs" dxfId="431" priority="20" operator="equal">
      <formula>0</formula>
    </cfRule>
  </conditionalFormatting>
  <conditionalFormatting sqref="AD127:AE128">
    <cfRule type="cellIs" dxfId="430" priority="21" operator="equal">
      <formula>0</formula>
    </cfRule>
  </conditionalFormatting>
  <conditionalFormatting sqref="AT109:AU110">
    <cfRule type="cellIs" dxfId="429" priority="22" operator="equal">
      <formula>0</formula>
    </cfRule>
  </conditionalFormatting>
  <conditionalFormatting sqref="AT109:AU110">
    <cfRule type="cellIs" dxfId="428" priority="23" operator="equal">
      <formula>0</formula>
    </cfRule>
  </conditionalFormatting>
  <conditionalFormatting sqref="AT109:AU110">
    <cfRule type="cellIs" dxfId="427" priority="24" operator="equal">
      <formula>0</formula>
    </cfRule>
  </conditionalFormatting>
  <conditionalFormatting sqref="AT118:AU119">
    <cfRule type="cellIs" dxfId="426" priority="25" operator="equal">
      <formula>0</formula>
    </cfRule>
  </conditionalFormatting>
  <conditionalFormatting sqref="AT118:AU119">
    <cfRule type="cellIs" dxfId="425" priority="26" operator="equal">
      <formula>0</formula>
    </cfRule>
  </conditionalFormatting>
  <conditionalFormatting sqref="AT118:AU119">
    <cfRule type="cellIs" dxfId="424" priority="27" operator="equal">
      <formula>0</formula>
    </cfRule>
  </conditionalFormatting>
  <conditionalFormatting sqref="AT118:AU119">
    <cfRule type="cellIs" dxfId="423" priority="28" operator="equal">
      <formula>0</formula>
    </cfRule>
  </conditionalFormatting>
  <conditionalFormatting sqref="AT127:AU128">
    <cfRule type="cellIs" dxfId="422" priority="29" operator="equal">
      <formula>0</formula>
    </cfRule>
  </conditionalFormatting>
  <conditionalFormatting sqref="AT127:AU128">
    <cfRule type="cellIs" dxfId="421" priority="30" operator="equal">
      <formula>0</formula>
    </cfRule>
  </conditionalFormatting>
  <conditionalFormatting sqref="AT127:AU128">
    <cfRule type="cellIs" dxfId="420" priority="31" operator="equal">
      <formula>0</formula>
    </cfRule>
  </conditionalFormatting>
  <conditionalFormatting sqref="AT127:AU128">
    <cfRule type="cellIs" dxfId="419" priority="32" operator="equal">
      <formula>0</formula>
    </cfRule>
  </conditionalFormatting>
  <conditionalFormatting sqref="AT127:AU128">
    <cfRule type="cellIs" dxfId="418" priority="33" operator="equal">
      <formula>0</formula>
    </cfRule>
  </conditionalFormatting>
  <conditionalFormatting sqref="C148">
    <cfRule type="cellIs" dxfId="417" priority="34" operator="equal">
      <formula>0</formula>
    </cfRule>
  </conditionalFormatting>
  <conditionalFormatting sqref="C180">
    <cfRule type="cellIs" dxfId="416" priority="35" operator="equal">
      <formula>0</formula>
    </cfRule>
  </conditionalFormatting>
  <conditionalFormatting sqref="A85:AU87">
    <cfRule type="cellIs" dxfId="415" priority="36" operator="equal">
      <formula>0</formula>
    </cfRule>
  </conditionalFormatting>
  <conditionalFormatting sqref="S139:W140 S142:W143 AQ136:AU137 AQ139:AU140 AQ142:AU143">
    <cfRule type="cellIs" dxfId="414" priority="37" operator="equal">
      <formula>""""""</formula>
    </cfRule>
  </conditionalFormatting>
  <conditionalFormatting sqref="S136:W137">
    <cfRule type="cellIs" dxfId="413" priority="38" operator="equal">
      <formula>""""""</formula>
    </cfRule>
  </conditionalFormatting>
  <conditionalFormatting sqref="S136:W137 S139:W140 S142:W143 AQ136:AU137 AQ139:AU140 AQ142:AU143">
    <cfRule type="cellIs" dxfId="412" priority="39" operator="equal">
      <formula>"Préciser"</formula>
    </cfRule>
  </conditionalFormatting>
  <conditionalFormatting sqref="A169:AU172">
    <cfRule type="cellIs" dxfId="411" priority="40" operator="equal">
      <formula>0</formula>
    </cfRule>
  </conditionalFormatting>
  <conditionalFormatting sqref="AT238:AU239">
    <cfRule type="cellIs" dxfId="410" priority="41" operator="equal">
      <formula>0</formula>
    </cfRule>
  </conditionalFormatting>
  <conditionalFormatting sqref="AT238:AU239">
    <cfRule type="cellIs" dxfId="409" priority="42" operator="equal">
      <formula>0</formula>
    </cfRule>
  </conditionalFormatting>
  <conditionalFormatting sqref="N238:O239">
    <cfRule type="cellIs" dxfId="408" priority="43" operator="equal">
      <formula>0</formula>
    </cfRule>
  </conditionalFormatting>
  <conditionalFormatting sqref="AD238:AE239">
    <cfRule type="cellIs" dxfId="407" priority="44" operator="equal">
      <formula>0</formula>
    </cfRule>
  </conditionalFormatting>
  <conditionalFormatting sqref="AT238:AU239">
    <cfRule type="cellIs" dxfId="406" priority="45" operator="equal">
      <formula>0</formula>
    </cfRule>
  </conditionalFormatting>
  <conditionalFormatting sqref="N238:O239 AD238:AE239 AT238:AU239">
    <cfRule type="cellIs" dxfId="405" priority="46" operator="equal">
      <formula>"oui"</formula>
    </cfRule>
  </conditionalFormatting>
  <conditionalFormatting sqref="AD238:AE239">
    <cfRule type="cellIs" dxfId="404" priority="47" operator="equal">
      <formula>0</formula>
    </cfRule>
  </conditionalFormatting>
  <conditionalFormatting sqref="AT238:AU239">
    <cfRule type="cellIs" dxfId="403" priority="48" operator="equal">
      <formula>0</formula>
    </cfRule>
  </conditionalFormatting>
  <conditionalFormatting sqref="AT247:AU248">
    <cfRule type="cellIs" dxfId="402" priority="49" operator="equal">
      <formula>0</formula>
    </cfRule>
  </conditionalFormatting>
  <conditionalFormatting sqref="AT247:AU248">
    <cfRule type="cellIs" dxfId="401" priority="50" operator="equal">
      <formula>0</formula>
    </cfRule>
  </conditionalFormatting>
  <conditionalFormatting sqref="N247:O248">
    <cfRule type="cellIs" dxfId="400" priority="51" operator="equal">
      <formula>0</formula>
    </cfRule>
  </conditionalFormatting>
  <conditionalFormatting sqref="AD247:AE248">
    <cfRule type="cellIs" dxfId="399" priority="52" operator="equal">
      <formula>0</formula>
    </cfRule>
  </conditionalFormatting>
  <conditionalFormatting sqref="AT247:AU248">
    <cfRule type="cellIs" dxfId="398" priority="53" operator="equal">
      <formula>0</formula>
    </cfRule>
  </conditionalFormatting>
  <conditionalFormatting sqref="N247:O248 AD247:AE248 AT247:AU248">
    <cfRule type="cellIs" dxfId="397" priority="54" operator="equal">
      <formula>"oui"</formula>
    </cfRule>
  </conditionalFormatting>
  <conditionalFormatting sqref="AD247:AE248">
    <cfRule type="cellIs" dxfId="396" priority="55" operator="equal">
      <formula>0</formula>
    </cfRule>
  </conditionalFormatting>
  <conditionalFormatting sqref="AT247:AU248">
    <cfRule type="cellIs" dxfId="395" priority="56" operator="equal">
      <formula>0</formula>
    </cfRule>
  </conditionalFormatting>
  <conditionalFormatting sqref="N250:O251">
    <cfRule type="cellIs" dxfId="394" priority="57" operator="equal">
      <formula>"oui"</formula>
    </cfRule>
  </conditionalFormatting>
  <conditionalFormatting sqref="N250:O251">
    <cfRule type="cellIs" dxfId="393" priority="58" operator="equal">
      <formula>0</formula>
    </cfRule>
  </conditionalFormatting>
  <conditionalFormatting sqref="A253:AU256">
    <cfRule type="cellIs" dxfId="392" priority="59" operator="equal">
      <formula>0</formula>
    </cfRule>
  </conditionalFormatting>
  <conditionalFormatting sqref="AQ273:AU274">
    <cfRule type="cellIs" dxfId="391" priority="60" operator="equal">
      <formula>"Préciser"</formula>
    </cfRule>
  </conditionalFormatting>
  <conditionalFormatting sqref="S264:W265">
    <cfRule type="cellIs" dxfId="390" priority="61" operator="equal">
      <formula>""""""</formula>
    </cfRule>
  </conditionalFormatting>
  <conditionalFormatting sqref="S264:W265">
    <cfRule type="cellIs" dxfId="389" priority="62" operator="equal">
      <formula>"Préciser"</formula>
    </cfRule>
  </conditionalFormatting>
  <conditionalFormatting sqref="AQ264:AU265">
    <cfRule type="cellIs" dxfId="388" priority="63" operator="equal">
      <formula>""""""</formula>
    </cfRule>
  </conditionalFormatting>
  <conditionalFormatting sqref="AQ264:AU265">
    <cfRule type="cellIs" dxfId="387" priority="64" operator="equal">
      <formula>"Préciser"</formula>
    </cfRule>
  </conditionalFormatting>
  <conditionalFormatting sqref="AQ276:AU277">
    <cfRule type="cellIs" dxfId="386" priority="65" operator="equal">
      <formula>""""""</formula>
    </cfRule>
  </conditionalFormatting>
  <conditionalFormatting sqref="AQ276:AU277">
    <cfRule type="cellIs" dxfId="385" priority="66" operator="equal">
      <formula>"Préciser"</formula>
    </cfRule>
  </conditionalFormatting>
  <conditionalFormatting sqref="AQ267:AU268">
    <cfRule type="cellIs" dxfId="384" priority="67" operator="equal">
      <formula>""""""</formula>
    </cfRule>
  </conditionalFormatting>
  <conditionalFormatting sqref="AQ267:AU268">
    <cfRule type="cellIs" dxfId="383" priority="68" operator="equal">
      <formula>"Préciser"</formula>
    </cfRule>
  </conditionalFormatting>
  <conditionalFormatting sqref="AQ270:AU271">
    <cfRule type="cellIs" dxfId="382" priority="69" operator="equal">
      <formula>""""""</formula>
    </cfRule>
  </conditionalFormatting>
  <conditionalFormatting sqref="AQ270:AU271">
    <cfRule type="cellIs" dxfId="381" priority="70" operator="equal">
      <formula>"Préciser"</formula>
    </cfRule>
  </conditionalFormatting>
  <conditionalFormatting sqref="AQ273:AU274">
    <cfRule type="cellIs" dxfId="380" priority="71" operator="equal">
      <formula>""""""</formula>
    </cfRule>
  </conditionalFormatting>
  <conditionalFormatting sqref="D281:AU290">
    <cfRule type="cellIs" dxfId="379" priority="72" operator="equal">
      <formula>0</formula>
    </cfRule>
  </conditionalFormatting>
  <conditionalFormatting sqref="D296:AU305">
    <cfRule type="cellIs" dxfId="378" priority="73" operator="equal">
      <formula>0</formula>
    </cfRule>
  </conditionalFormatting>
  <conditionalFormatting sqref="D311:AU320">
    <cfRule type="cellIs" dxfId="377" priority="74" operator="equal">
      <formula>0</formula>
    </cfRule>
  </conditionalFormatting>
  <conditionalFormatting sqref="D326:AU335">
    <cfRule type="cellIs" dxfId="376" priority="75" operator="equal">
      <formula>0</formula>
    </cfRule>
  </conditionalFormatting>
  <conditionalFormatting sqref="A337:AU339">
    <cfRule type="cellIs" dxfId="375" priority="76" operator="equal">
      <formula>0</formula>
    </cfRule>
  </conditionalFormatting>
  <conditionalFormatting sqref="AT347:AU348">
    <cfRule type="cellIs" dxfId="374" priority="77" operator="equal">
      <formula>0</formula>
    </cfRule>
  </conditionalFormatting>
  <conditionalFormatting sqref="D375">
    <cfRule type="cellIs" dxfId="373" priority="78" operator="equal">
      <formula>0</formula>
    </cfRule>
  </conditionalFormatting>
  <conditionalFormatting sqref="AT353:AU354">
    <cfRule type="cellIs" dxfId="372" priority="79" operator="equal">
      <formula>0</formula>
    </cfRule>
  </conditionalFormatting>
  <conditionalFormatting sqref="AT353:AU354">
    <cfRule type="cellIs" dxfId="371" priority="80" operator="equal">
      <formula>0</formula>
    </cfRule>
  </conditionalFormatting>
  <conditionalFormatting sqref="N353:O354">
    <cfRule type="cellIs" dxfId="370" priority="81" operator="equal">
      <formula>0</formula>
    </cfRule>
  </conditionalFormatting>
  <conditionalFormatting sqref="AD353:AE354">
    <cfRule type="cellIs" dxfId="369" priority="82" operator="equal">
      <formula>0</formula>
    </cfRule>
  </conditionalFormatting>
  <conditionalFormatting sqref="AT353:AU354">
    <cfRule type="cellIs" dxfId="368" priority="83" operator="equal">
      <formula>0</formula>
    </cfRule>
  </conditionalFormatting>
  <conditionalFormatting sqref="N353:O354 AD353:AE354 AT353:AU354">
    <cfRule type="cellIs" dxfId="367" priority="84" operator="equal">
      <formula>"oui"</formula>
    </cfRule>
  </conditionalFormatting>
  <conditionalFormatting sqref="AD353:AE354">
    <cfRule type="cellIs" dxfId="366" priority="85" operator="equal">
      <formula>0</formula>
    </cfRule>
  </conditionalFormatting>
  <conditionalFormatting sqref="AT353:AU354">
    <cfRule type="cellIs" dxfId="365" priority="86" operator="equal">
      <formula>0</formula>
    </cfRule>
  </conditionalFormatting>
  <conditionalFormatting sqref="AT347:AU348">
    <cfRule type="cellIs" dxfId="364" priority="87" operator="equal">
      <formula>0</formula>
    </cfRule>
  </conditionalFormatting>
  <conditionalFormatting sqref="AT369:AU370">
    <cfRule type="cellIs" dxfId="363" priority="88" operator="equal">
      <formula>0</formula>
    </cfRule>
  </conditionalFormatting>
  <conditionalFormatting sqref="N347:O348">
    <cfRule type="cellIs" dxfId="362" priority="89" operator="equal">
      <formula>0</formula>
    </cfRule>
  </conditionalFormatting>
  <conditionalFormatting sqref="AD347:AE348">
    <cfRule type="cellIs" dxfId="361" priority="90" operator="equal">
      <formula>0</formula>
    </cfRule>
  </conditionalFormatting>
  <conditionalFormatting sqref="AT347:AU348">
    <cfRule type="cellIs" dxfId="360" priority="91" operator="equal">
      <formula>0</formula>
    </cfRule>
  </conditionalFormatting>
  <conditionalFormatting sqref="N347:O348 AD347:AE348 AT347:AU348">
    <cfRule type="cellIs" dxfId="359" priority="92" operator="equal">
      <formula>"oui"</formula>
    </cfRule>
  </conditionalFormatting>
  <conditionalFormatting sqref="AD347:AE348">
    <cfRule type="cellIs" dxfId="358" priority="93" operator="equal">
      <formula>0</formula>
    </cfRule>
  </conditionalFormatting>
  <conditionalFormatting sqref="AT347:AU348">
    <cfRule type="cellIs" dxfId="357" priority="94" operator="equal">
      <formula>0</formula>
    </cfRule>
  </conditionalFormatting>
  <conditionalFormatting sqref="AT350:AU351">
    <cfRule type="cellIs" dxfId="356" priority="95" operator="equal">
      <formula>0</formula>
    </cfRule>
  </conditionalFormatting>
  <conditionalFormatting sqref="AT350:AU351">
    <cfRule type="cellIs" dxfId="355" priority="96" operator="equal">
      <formula>0</formula>
    </cfRule>
  </conditionalFormatting>
  <conditionalFormatting sqref="N350:O351">
    <cfRule type="cellIs" dxfId="354" priority="97" operator="equal">
      <formula>0</formula>
    </cfRule>
  </conditionalFormatting>
  <conditionalFormatting sqref="AD350:AE351">
    <cfRule type="cellIs" dxfId="353" priority="98" operator="equal">
      <formula>0</formula>
    </cfRule>
  </conditionalFormatting>
  <conditionalFormatting sqref="AT350:AU351">
    <cfRule type="cellIs" dxfId="352" priority="99" operator="equal">
      <formula>0</formula>
    </cfRule>
  </conditionalFormatting>
  <conditionalFormatting sqref="N350:O351 AD350:AE351 AT350:AU351">
    <cfRule type="cellIs" dxfId="351" priority="100" operator="equal">
      <formula>"oui"</formula>
    </cfRule>
  </conditionalFormatting>
  <conditionalFormatting sqref="AD350:AE351">
    <cfRule type="cellIs" dxfId="350" priority="101" operator="equal">
      <formula>0</formula>
    </cfRule>
  </conditionalFormatting>
  <conditionalFormatting sqref="AT350:AU351">
    <cfRule type="cellIs" dxfId="349" priority="102" operator="equal">
      <formula>0</formula>
    </cfRule>
  </conditionalFormatting>
  <conditionalFormatting sqref="N356:O357">
    <cfRule type="cellIs" dxfId="348" priority="103" operator="equal">
      <formula>0</formula>
    </cfRule>
  </conditionalFormatting>
  <conditionalFormatting sqref="AT356:AU357">
    <cfRule type="cellIs" dxfId="347" priority="104" operator="equal">
      <formula>0</formula>
    </cfRule>
  </conditionalFormatting>
  <conditionalFormatting sqref="AD356:AE357">
    <cfRule type="cellIs" dxfId="346" priority="105" operator="equal">
      <formula>0</formula>
    </cfRule>
  </conditionalFormatting>
  <conditionalFormatting sqref="AT356:AU357">
    <cfRule type="cellIs" dxfId="345" priority="106" operator="equal">
      <formula>0</formula>
    </cfRule>
  </conditionalFormatting>
  <conditionalFormatting sqref="AT369:AU370">
    <cfRule type="cellIs" dxfId="344" priority="107" operator="equal">
      <formula>0</formula>
    </cfRule>
  </conditionalFormatting>
  <conditionalFormatting sqref="N369:O370 AD369:AE370 AT369:AU370">
    <cfRule type="cellIs" dxfId="343" priority="108" operator="equal">
      <formula>"oui"</formula>
    </cfRule>
  </conditionalFormatting>
  <conditionalFormatting sqref="AT356:AU357">
    <cfRule type="cellIs" dxfId="342" priority="109" operator="equal">
      <formula>0</formula>
    </cfRule>
  </conditionalFormatting>
  <conditionalFormatting sqref="AT356:AU357">
    <cfRule type="cellIs" dxfId="341" priority="110" operator="equal">
      <formula>0</formula>
    </cfRule>
  </conditionalFormatting>
  <conditionalFormatting sqref="AT359:AU360">
    <cfRule type="cellIs" dxfId="340" priority="111" operator="equal">
      <formula>0</formula>
    </cfRule>
  </conditionalFormatting>
  <conditionalFormatting sqref="AT369:AU370">
    <cfRule type="cellIs" dxfId="339" priority="112" operator="equal">
      <formula>0</formula>
    </cfRule>
  </conditionalFormatting>
  <conditionalFormatting sqref="N369:O370">
    <cfRule type="cellIs" dxfId="338" priority="113" operator="equal">
      <formula>0</formula>
    </cfRule>
  </conditionalFormatting>
  <conditionalFormatting sqref="AD369:AE370">
    <cfRule type="cellIs" dxfId="337" priority="114" operator="equal">
      <formula>0</formula>
    </cfRule>
  </conditionalFormatting>
  <conditionalFormatting sqref="AD369:AE370">
    <cfRule type="cellIs" dxfId="336" priority="115" operator="equal">
      <formula>0</formula>
    </cfRule>
  </conditionalFormatting>
  <conditionalFormatting sqref="AT369:AU370">
    <cfRule type="cellIs" dxfId="335" priority="116" operator="equal">
      <formula>0</formula>
    </cfRule>
  </conditionalFormatting>
  <conditionalFormatting sqref="N356:O357 AD356:AE357 AT356:AU357">
    <cfRule type="cellIs" dxfId="334" priority="117" operator="equal">
      <formula>"oui"</formula>
    </cfRule>
  </conditionalFormatting>
  <conditionalFormatting sqref="AD356:AE357">
    <cfRule type="cellIs" dxfId="333" priority="118" operator="equal">
      <formula>0</formula>
    </cfRule>
  </conditionalFormatting>
  <conditionalFormatting sqref="AT359:AU360">
    <cfRule type="cellIs" dxfId="332" priority="119" operator="equal">
      <formula>0</formula>
    </cfRule>
  </conditionalFormatting>
  <conditionalFormatting sqref="N359:O360">
    <cfRule type="cellIs" dxfId="331" priority="120" operator="equal">
      <formula>0</formula>
    </cfRule>
  </conditionalFormatting>
  <conditionalFormatting sqref="AD359:AE360">
    <cfRule type="cellIs" dxfId="330" priority="121" operator="equal">
      <formula>0</formula>
    </cfRule>
  </conditionalFormatting>
  <conditionalFormatting sqref="AT359:AU360">
    <cfRule type="cellIs" dxfId="329" priority="122" operator="equal">
      <formula>0</formula>
    </cfRule>
  </conditionalFormatting>
  <conditionalFormatting sqref="N359:O360 AD359:AE360 AT359:AU360">
    <cfRule type="cellIs" dxfId="328" priority="123" operator="equal">
      <formula>"oui"</formula>
    </cfRule>
  </conditionalFormatting>
  <conditionalFormatting sqref="AD359:AE360">
    <cfRule type="cellIs" dxfId="327" priority="124" operator="equal">
      <formula>0</formula>
    </cfRule>
  </conditionalFormatting>
  <conditionalFormatting sqref="AT359:AU360">
    <cfRule type="cellIs" dxfId="326" priority="125" operator="equal">
      <formula>0</formula>
    </cfRule>
  </conditionalFormatting>
  <conditionalFormatting sqref="D398">
    <cfRule type="cellIs" dxfId="325" priority="126" operator="equal">
      <formula>0</formula>
    </cfRule>
  </conditionalFormatting>
  <conditionalFormatting sqref="D412">
    <cfRule type="cellIs" dxfId="324" priority="127" operator="equal">
      <formula>0</formula>
    </cfRule>
  </conditionalFormatting>
  <conditionalFormatting sqref="A421:AU423">
    <cfRule type="cellIs" dxfId="323" priority="128" operator="equal">
      <formula>0</formula>
    </cfRule>
  </conditionalFormatting>
  <conditionalFormatting sqref="E470:AJ471 AM470:AS471 E496:AJ497 AM496:AS497 E473:AJ494 AM473:AS494 E502:AJ503 AM502:AS503 E499:AJ500 AM499:AS500">
    <cfRule type="cellIs" dxfId="322" priority="129" operator="equal">
      <formula>""</formula>
    </cfRule>
    <cfRule type="cellIs" dxfId="321" priority="130" operator="equal">
      <formula>0</formula>
    </cfRule>
  </conditionalFormatting>
  <conditionalFormatting sqref="A505:AU507">
    <cfRule type="cellIs" dxfId="320" priority="131" operator="equal">
      <formula>0</formula>
    </cfRule>
  </conditionalFormatting>
  <conditionalFormatting sqref="C516:AS523 E538:AS545 C524:D525 C528:D529 C532:D533 C536:D545 E554:AJ555 AM554:AS555 E580:AJ581 AM580:AS581 E557:AJ578 AM557:AS578 E586:AJ587 AM586:AS587 E583:AJ584 AM583:AS584">
    <cfRule type="cellIs" dxfId="319" priority="132" operator="equal">
      <formula>""</formula>
    </cfRule>
    <cfRule type="cellIs" dxfId="318" priority="133" operator="equal">
      <formula>0</formula>
    </cfRule>
  </conditionalFormatting>
  <conditionalFormatting sqref="E524:AS525">
    <cfRule type="cellIs" dxfId="317" priority="134" operator="equal">
      <formula>""</formula>
    </cfRule>
    <cfRule type="cellIs" dxfId="316" priority="135" operator="equal">
      <formula>0</formula>
    </cfRule>
  </conditionalFormatting>
  <conditionalFormatting sqref="E532:AS533">
    <cfRule type="cellIs" dxfId="315" priority="136" operator="equal">
      <formula>""</formula>
    </cfRule>
    <cfRule type="cellIs" dxfId="314" priority="137" operator="equal">
      <formula>0</formula>
    </cfRule>
  </conditionalFormatting>
  <conditionalFormatting sqref="E528:AS529">
    <cfRule type="cellIs" dxfId="313" priority="138" operator="equal">
      <formula>""</formula>
    </cfRule>
    <cfRule type="cellIs" dxfId="312" priority="139" operator="equal">
      <formula>0</formula>
    </cfRule>
  </conditionalFormatting>
  <conditionalFormatting sqref="E536:AS537">
    <cfRule type="cellIs" dxfId="311" priority="140" operator="equal">
      <formula>""</formula>
    </cfRule>
    <cfRule type="cellIs" dxfId="310" priority="141" operator="equal">
      <formula>0</formula>
    </cfRule>
  </conditionalFormatting>
  <conditionalFormatting sqref="C526:AS527">
    <cfRule type="cellIs" dxfId="309" priority="142" operator="equal">
      <formula>""</formula>
    </cfRule>
    <cfRule type="cellIs" dxfId="308" priority="143" operator="equal">
      <formula>0</formula>
    </cfRule>
  </conditionalFormatting>
  <conditionalFormatting sqref="C530:AS531">
    <cfRule type="cellIs" dxfId="307" priority="144" operator="equal">
      <formula>""</formula>
    </cfRule>
    <cfRule type="cellIs" dxfId="306" priority="145" operator="equal">
      <formula>0</formula>
    </cfRule>
  </conditionalFormatting>
  <conditionalFormatting sqref="C534:AS535">
    <cfRule type="cellIs" dxfId="305" priority="146" operator="equal">
      <formula>""</formula>
    </cfRule>
    <cfRule type="cellIs" dxfId="304" priority="147" operator="equal">
      <formula>0</formula>
    </cfRule>
  </conditionalFormatting>
  <conditionalFormatting sqref="A589:AU591">
    <cfRule type="cellIs" dxfId="303" priority="148" operator="equal">
      <formula>0</formula>
    </cfRule>
  </conditionalFormatting>
  <conditionalFormatting sqref="C600:AS607 E622:AS629 C608:D609 C612:D613 C616:D617 C620:D629 E638:AJ639 AM638:AS639 E664:AJ665 AM664:AS665 E641:AJ662 AM641:AS662 E670:AJ671 AM670:AS671 E667:AJ668 AM667:AS668">
    <cfRule type="cellIs" dxfId="302" priority="149" operator="equal">
      <formula>""</formula>
    </cfRule>
    <cfRule type="cellIs" dxfId="301" priority="150" operator="equal">
      <formula>0</formula>
    </cfRule>
  </conditionalFormatting>
  <conditionalFormatting sqref="E608:AS609">
    <cfRule type="cellIs" dxfId="300" priority="151" operator="equal">
      <formula>""</formula>
    </cfRule>
    <cfRule type="cellIs" dxfId="299" priority="152" operator="equal">
      <formula>0</formula>
    </cfRule>
  </conditionalFormatting>
  <conditionalFormatting sqref="E616:AS617">
    <cfRule type="cellIs" dxfId="298" priority="153" operator="equal">
      <formula>""</formula>
    </cfRule>
    <cfRule type="cellIs" dxfId="297" priority="154" operator="equal">
      <formula>0</formula>
    </cfRule>
  </conditionalFormatting>
  <conditionalFormatting sqref="E612:AS613">
    <cfRule type="cellIs" dxfId="296" priority="155" operator="equal">
      <formula>""</formula>
    </cfRule>
    <cfRule type="cellIs" dxfId="295" priority="156" operator="equal">
      <formula>0</formula>
    </cfRule>
  </conditionalFormatting>
  <conditionalFormatting sqref="E620:AS621">
    <cfRule type="cellIs" dxfId="294" priority="157" operator="equal">
      <formula>""</formula>
    </cfRule>
    <cfRule type="cellIs" dxfId="293" priority="158" operator="equal">
      <formula>0</formula>
    </cfRule>
  </conditionalFormatting>
  <conditionalFormatting sqref="C610:AS611">
    <cfRule type="cellIs" dxfId="292" priority="159" operator="equal">
      <formula>""</formula>
    </cfRule>
    <cfRule type="cellIs" dxfId="291" priority="160" operator="equal">
      <formula>0</formula>
    </cfRule>
  </conditionalFormatting>
  <conditionalFormatting sqref="C614:AS615">
    <cfRule type="cellIs" dxfId="290" priority="161" operator="equal">
      <formula>""</formula>
    </cfRule>
    <cfRule type="cellIs" dxfId="289" priority="162" operator="equal">
      <formula>0</formula>
    </cfRule>
  </conditionalFormatting>
  <conditionalFormatting sqref="C618:AS619">
    <cfRule type="cellIs" dxfId="288" priority="163" operator="equal">
      <formula>""</formula>
    </cfRule>
    <cfRule type="cellIs" dxfId="287" priority="164" operator="equal">
      <formula>0</formula>
    </cfRule>
  </conditionalFormatting>
  <pageMargins left="0.7" right="0.7" top="0.75" bottom="0.75" header="0.51180555555555496" footer="0.51180555555555496"/>
  <pageSetup paperSize="9" firstPageNumber="0" orientation="portrait" horizontalDpi="300" verticalDpi="300"/>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9BD5"/>
  </sheetPr>
  <dimension ref="A1:BE82"/>
  <sheetViews>
    <sheetView showGridLines="0" showRowColHeaders="0" zoomScale="106" zoomScaleNormal="106" workbookViewId="0">
      <pane ySplit="3" topLeftCell="A28" activePane="bottomLeft" state="frozen"/>
      <selection pane="bottomLeft" activeCell="AO75" sqref="AO75:AR76"/>
    </sheetView>
  </sheetViews>
  <sheetFormatPr baseColWidth="10" defaultColWidth="2.6640625" defaultRowHeight="14.4" x14ac:dyDescent="0.3"/>
  <cols>
    <col min="1" max="19" width="2.6640625" style="94" customWidth="1"/>
    <col min="20" max="20" width="11" style="94" customWidth="1"/>
    <col min="21" max="31" width="2.6640625" style="94" customWidth="1"/>
    <col min="32" max="32" width="2.88671875" style="94" customWidth="1"/>
    <col min="33" max="16384" width="2.6640625" style="94"/>
  </cols>
  <sheetData>
    <row r="1" spans="1:48" ht="12" customHeight="1" x14ac:dyDescent="0.3">
      <c r="A1" s="285"/>
      <c r="B1" s="285"/>
      <c r="C1" s="285"/>
      <c r="D1" s="286" t="str">
        <f>'Page de garde'!D1:AM3</f>
        <v>Appel à projets commun 2025</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381" t="s">
        <v>927</v>
      </c>
      <c r="AO1" s="381"/>
      <c r="AP1" s="381"/>
      <c r="AQ1" s="381"/>
      <c r="AR1" s="381"/>
      <c r="AS1" s="381"/>
      <c r="AT1" s="381"/>
      <c r="AU1" s="381"/>
      <c r="AV1" s="381"/>
    </row>
    <row r="2" spans="1:48" ht="12" customHeight="1" x14ac:dyDescent="0.3">
      <c r="A2" s="285"/>
      <c r="B2" s="285"/>
      <c r="C2" s="285"/>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381"/>
      <c r="AO2" s="381"/>
      <c r="AP2" s="381"/>
      <c r="AQ2" s="381"/>
      <c r="AR2" s="381"/>
      <c r="AS2" s="381"/>
      <c r="AT2" s="381"/>
      <c r="AU2" s="381"/>
      <c r="AV2" s="381"/>
    </row>
    <row r="3" spans="1:48" ht="12" customHeight="1" x14ac:dyDescent="0.3">
      <c r="A3" s="285"/>
      <c r="B3" s="285"/>
      <c r="C3" s="285"/>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381"/>
      <c r="AO3" s="381"/>
      <c r="AP3" s="381"/>
      <c r="AQ3" s="381"/>
      <c r="AR3" s="381"/>
      <c r="AS3" s="381"/>
      <c r="AT3" s="381"/>
      <c r="AU3" s="381"/>
      <c r="AV3" s="381"/>
    </row>
    <row r="5" spans="1:48" ht="12" customHeight="1" x14ac:dyDescent="0.3">
      <c r="A5" s="287" t="s">
        <v>140</v>
      </c>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row>
    <row r="6" spans="1:48" ht="12" customHeight="1" x14ac:dyDescent="0.3">
      <c r="A6" s="287"/>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row>
    <row r="7" spans="1:48" ht="12" customHeight="1" x14ac:dyDescent="0.3">
      <c r="A7" s="287"/>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row>
    <row r="8" spans="1:48" ht="12" customHeight="1" x14ac:dyDescent="0.3">
      <c r="B8" s="349" t="str">
        <f>CONCATENATE(Identification!B10)</f>
        <v/>
      </c>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row>
    <row r="9" spans="1:48" ht="12" customHeight="1" x14ac:dyDescent="0.3">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row>
    <row r="10" spans="1:48" ht="12" customHeight="1" x14ac:dyDescent="0.3">
      <c r="B10" s="349"/>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row>
    <row r="11" spans="1:48" ht="12" customHeight="1" x14ac:dyDescent="0.3">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row>
    <row r="12" spans="1:48" ht="12" customHeight="1" x14ac:dyDescent="0.3">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row>
    <row r="14" spans="1:48" ht="12" customHeight="1" x14ac:dyDescent="0.3">
      <c r="B14" s="413"/>
      <c r="C14" s="413"/>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row>
    <row r="15" spans="1:48" ht="12" customHeight="1" x14ac:dyDescent="0.3">
      <c r="B15" s="413"/>
      <c r="C15" s="413"/>
      <c r="D15" s="413"/>
      <c r="E15" s="413"/>
      <c r="F15" s="413"/>
      <c r="G15" s="413"/>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row>
    <row r="16" spans="1:48" ht="12" customHeight="1" x14ac:dyDescent="0.3">
      <c r="B16" s="414" t="s">
        <v>1107</v>
      </c>
      <c r="C16" s="415"/>
      <c r="D16" s="415"/>
      <c r="E16" s="415"/>
      <c r="F16" s="415"/>
      <c r="G16" s="415"/>
      <c r="H16" s="415"/>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row>
    <row r="17" spans="2:47" ht="12" customHeight="1" x14ac:dyDescent="0.3">
      <c r="B17" s="415"/>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row>
    <row r="18" spans="2:47" ht="12" customHeight="1" x14ac:dyDescent="0.3">
      <c r="C18" s="176"/>
      <c r="E18" s="176"/>
      <c r="G18" s="176"/>
      <c r="I18" s="176"/>
      <c r="K18" s="176"/>
      <c r="W18" s="416" t="s">
        <v>1101</v>
      </c>
      <c r="X18" s="417"/>
      <c r="Y18" s="417"/>
      <c r="Z18" s="417"/>
      <c r="AA18" s="417"/>
      <c r="AB18" s="417"/>
      <c r="AC18" s="417"/>
      <c r="AD18" s="418"/>
      <c r="AE18" s="176"/>
      <c r="AF18" s="176"/>
      <c r="AG18" s="176"/>
      <c r="AH18" s="176"/>
      <c r="AI18" s="176"/>
      <c r="AJ18" s="176"/>
      <c r="AK18" s="176"/>
      <c r="AL18" s="176"/>
      <c r="AM18" s="176"/>
      <c r="AN18" s="176"/>
      <c r="AO18" s="176"/>
      <c r="AP18" s="176"/>
      <c r="AQ18" s="176"/>
      <c r="AR18" s="176"/>
      <c r="AS18" s="176"/>
      <c r="AT18" s="176"/>
      <c r="AU18" s="176"/>
    </row>
    <row r="19" spans="2:47" ht="21" customHeight="1" x14ac:dyDescent="0.3">
      <c r="C19" s="176"/>
      <c r="E19" s="176"/>
      <c r="G19" s="176"/>
      <c r="I19" s="176"/>
      <c r="K19" s="176"/>
      <c r="W19" s="419"/>
      <c r="X19" s="420"/>
      <c r="Y19" s="420"/>
      <c r="Z19" s="420"/>
      <c r="AA19" s="420"/>
      <c r="AB19" s="420"/>
      <c r="AC19" s="420"/>
      <c r="AD19" s="421"/>
      <c r="AE19" s="176"/>
      <c r="AF19" s="176"/>
      <c r="AG19" s="176"/>
      <c r="AH19" s="176"/>
      <c r="AI19" s="176"/>
      <c r="AJ19" s="176"/>
      <c r="AK19" s="176"/>
      <c r="AL19" s="176"/>
      <c r="AM19" s="176"/>
      <c r="AN19" s="176"/>
      <c r="AO19" s="176"/>
      <c r="AP19" s="176"/>
      <c r="AQ19" s="176"/>
      <c r="AR19" s="176"/>
      <c r="AS19" s="176"/>
      <c r="AT19" s="176"/>
      <c r="AU19" s="176"/>
    </row>
    <row r="20" spans="2:47" ht="7.5" customHeight="1" x14ac:dyDescent="0.3">
      <c r="C20" s="176"/>
      <c r="E20" s="176"/>
      <c r="G20" s="176"/>
      <c r="I20" s="176"/>
      <c r="K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row>
    <row r="21" spans="2:47" ht="12" customHeight="1" x14ac:dyDescent="0.3">
      <c r="C21" s="176"/>
      <c r="E21" s="176"/>
      <c r="G21" s="176"/>
      <c r="I21" s="176"/>
      <c r="K21" s="176"/>
      <c r="M21" s="409" t="s">
        <v>1103</v>
      </c>
      <c r="N21" s="409"/>
      <c r="O21" s="409"/>
      <c r="P21" s="409"/>
      <c r="Q21" s="409"/>
      <c r="R21" s="409"/>
      <c r="S21" s="409"/>
      <c r="T21" s="409"/>
      <c r="W21" s="410">
        <f>T77</f>
        <v>0</v>
      </c>
      <c r="X21" s="410"/>
      <c r="Y21" s="410"/>
      <c r="Z21" s="410"/>
      <c r="AA21" s="410"/>
      <c r="AB21" s="410"/>
      <c r="AC21" s="410"/>
      <c r="AD21" s="410"/>
      <c r="AE21" s="176"/>
      <c r="AF21" s="411" t="s">
        <v>954</v>
      </c>
      <c r="AG21" s="411"/>
      <c r="AH21" s="411"/>
      <c r="AI21" s="411"/>
      <c r="AJ21" s="411"/>
      <c r="AK21" s="411"/>
      <c r="AL21" s="411"/>
      <c r="AM21" s="411"/>
      <c r="AN21" s="411"/>
      <c r="AO21" s="411"/>
      <c r="AP21" s="412" t="str">
        <f>IF(ISERROR(W21/Objectifs!AB24),"remplir objectifs",W21/Objectifs!AB24)</f>
        <v>remplir objectifs</v>
      </c>
      <c r="AQ21" s="412"/>
      <c r="AR21" s="412"/>
      <c r="AS21" s="412"/>
      <c r="AT21" s="412"/>
      <c r="AU21" s="176"/>
    </row>
    <row r="22" spans="2:47" ht="59.25" customHeight="1" x14ac:dyDescent="0.3">
      <c r="C22" s="176"/>
      <c r="E22" s="176"/>
      <c r="G22" s="176"/>
      <c r="I22" s="176"/>
      <c r="K22" s="176"/>
      <c r="M22" s="409"/>
      <c r="N22" s="409"/>
      <c r="O22" s="409"/>
      <c r="P22" s="409"/>
      <c r="Q22" s="409"/>
      <c r="R22" s="409"/>
      <c r="S22" s="409"/>
      <c r="T22" s="409"/>
      <c r="W22" s="410"/>
      <c r="X22" s="410"/>
      <c r="Y22" s="410"/>
      <c r="Z22" s="410"/>
      <c r="AA22" s="410"/>
      <c r="AB22" s="410"/>
      <c r="AC22" s="410"/>
      <c r="AD22" s="410"/>
      <c r="AE22" s="176"/>
      <c r="AF22" s="411"/>
      <c r="AG22" s="411"/>
      <c r="AH22" s="411"/>
      <c r="AI22" s="411"/>
      <c r="AJ22" s="411"/>
      <c r="AK22" s="411"/>
      <c r="AL22" s="411"/>
      <c r="AM22" s="411"/>
      <c r="AN22" s="411"/>
      <c r="AO22" s="411"/>
      <c r="AP22" s="412"/>
      <c r="AQ22" s="412"/>
      <c r="AR22" s="412"/>
      <c r="AS22" s="412"/>
      <c r="AT22" s="412"/>
      <c r="AU22" s="176"/>
    </row>
    <row r="23" spans="2:47" ht="15" customHeight="1" x14ac:dyDescent="0.3">
      <c r="C23" s="176"/>
      <c r="E23" s="176"/>
      <c r="G23" s="176"/>
      <c r="I23" s="176"/>
      <c r="K23" s="176"/>
      <c r="AE23" s="176"/>
      <c r="AF23" s="176"/>
      <c r="AG23" s="176"/>
      <c r="AJ23" s="176"/>
      <c r="AK23" s="176"/>
      <c r="AL23" s="176"/>
      <c r="AM23" s="176"/>
      <c r="AN23" s="176"/>
      <c r="AO23" s="176"/>
      <c r="AP23" s="176"/>
      <c r="AQ23" s="176"/>
      <c r="AR23" s="176"/>
      <c r="AS23" s="176"/>
      <c r="AT23" s="176"/>
      <c r="AU23" s="176"/>
    </row>
    <row r="24" spans="2:47" ht="12" customHeight="1" x14ac:dyDescent="0.3">
      <c r="C24" s="176"/>
      <c r="E24" s="176"/>
      <c r="G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row>
    <row r="25" spans="2:47" ht="12" customHeight="1" x14ac:dyDescent="0.3">
      <c r="C25" s="176"/>
      <c r="E25" s="176"/>
      <c r="G25" s="176"/>
      <c r="I25" s="176"/>
      <c r="K25" s="176"/>
      <c r="M25" s="422" t="str">
        <f>Z51</f>
        <v>Subvention demandée à la CFPPA 22</v>
      </c>
      <c r="N25" s="423"/>
      <c r="O25" s="423"/>
      <c r="P25" s="423"/>
      <c r="Q25" s="423"/>
      <c r="R25" s="423"/>
      <c r="S25" s="423"/>
      <c r="T25" s="424"/>
      <c r="W25" s="428">
        <f>AO51</f>
        <v>0</v>
      </c>
      <c r="X25" s="428"/>
      <c r="Y25" s="428"/>
      <c r="Z25" s="428"/>
      <c r="AA25" s="428"/>
      <c r="AB25" s="428"/>
      <c r="AC25" s="428"/>
      <c r="AD25" s="428"/>
      <c r="AE25" s="176"/>
      <c r="AF25" s="429" t="e">
        <f>W25/$W$21</f>
        <v>#DIV/0!</v>
      </c>
      <c r="AG25" s="429"/>
      <c r="AH25" s="429"/>
      <c r="AI25" s="429"/>
      <c r="AJ25" s="176"/>
      <c r="AK25" s="176"/>
      <c r="AL25" s="176"/>
      <c r="AM25" s="176"/>
      <c r="AN25" s="176"/>
      <c r="AO25" s="176"/>
      <c r="AP25" s="176"/>
      <c r="AQ25" s="176"/>
      <c r="AR25" s="176"/>
      <c r="AS25" s="176"/>
      <c r="AT25" s="176"/>
      <c r="AU25" s="176"/>
    </row>
    <row r="26" spans="2:47" ht="19.5" customHeight="1" x14ac:dyDescent="0.3">
      <c r="C26" s="176"/>
      <c r="E26" s="176"/>
      <c r="G26" s="176"/>
      <c r="I26" s="176"/>
      <c r="K26" s="176"/>
      <c r="M26" s="425"/>
      <c r="N26" s="426"/>
      <c r="O26" s="426"/>
      <c r="P26" s="426"/>
      <c r="Q26" s="426"/>
      <c r="R26" s="426"/>
      <c r="S26" s="426"/>
      <c r="T26" s="427"/>
      <c r="W26" s="428"/>
      <c r="X26" s="428"/>
      <c r="Y26" s="428"/>
      <c r="Z26" s="428"/>
      <c r="AA26" s="428"/>
      <c r="AB26" s="428"/>
      <c r="AC26" s="428"/>
      <c r="AD26" s="428"/>
      <c r="AE26" s="176"/>
      <c r="AF26" s="429"/>
      <c r="AG26" s="429"/>
      <c r="AH26" s="429"/>
      <c r="AI26" s="429"/>
      <c r="AJ26" s="176"/>
      <c r="AK26" s="176"/>
      <c r="AL26" s="176"/>
      <c r="AM26" s="176"/>
      <c r="AN26" s="176"/>
      <c r="AO26" s="176"/>
      <c r="AP26" s="176"/>
      <c r="AQ26" s="176"/>
      <c r="AR26" s="176"/>
      <c r="AS26" s="176"/>
      <c r="AT26" s="176"/>
      <c r="AU26" s="176"/>
    </row>
    <row r="27" spans="2:47" ht="12" customHeight="1" x14ac:dyDescent="0.3">
      <c r="C27" s="176"/>
      <c r="E27" s="176"/>
      <c r="G27" s="176"/>
      <c r="I27" s="176"/>
      <c r="K27" s="176"/>
      <c r="M27" s="176"/>
      <c r="N27" s="176"/>
      <c r="O27" s="176"/>
      <c r="P27" s="176"/>
      <c r="Q27" s="176"/>
      <c r="R27" s="176"/>
      <c r="S27" s="176"/>
      <c r="T27" s="176"/>
      <c r="W27" s="176"/>
      <c r="X27" s="176"/>
      <c r="Y27" s="176"/>
      <c r="Z27" s="176"/>
      <c r="AA27" s="176"/>
      <c r="AB27" s="176"/>
      <c r="AC27" s="176"/>
      <c r="AD27" s="176"/>
      <c r="AE27" s="176"/>
      <c r="AF27" s="126"/>
      <c r="AG27" s="126"/>
      <c r="AH27" s="126"/>
      <c r="AI27" s="126"/>
      <c r="AJ27" s="176"/>
      <c r="AK27" s="176"/>
      <c r="AL27" s="176"/>
      <c r="AM27" s="176"/>
      <c r="AN27" s="176"/>
      <c r="AO27" s="176"/>
      <c r="AP27" s="176"/>
      <c r="AQ27" s="176"/>
      <c r="AR27" s="176"/>
      <c r="AS27" s="176"/>
      <c r="AT27" s="176"/>
      <c r="AU27" s="176"/>
    </row>
    <row r="28" spans="2:47" ht="12" customHeight="1" x14ac:dyDescent="0.3">
      <c r="C28" s="176"/>
      <c r="E28" s="176"/>
      <c r="G28" s="176"/>
      <c r="I28" s="176"/>
      <c r="K28" s="176"/>
      <c r="M28" s="430" t="s">
        <v>955</v>
      </c>
      <c r="N28" s="430"/>
      <c r="O28" s="430"/>
      <c r="P28" s="430"/>
      <c r="Q28" s="430"/>
      <c r="R28" s="430"/>
      <c r="S28" s="430"/>
      <c r="T28" s="430"/>
      <c r="W28" s="431">
        <f>SUM(AO53:AR72)</f>
        <v>0</v>
      </c>
      <c r="X28" s="431"/>
      <c r="Y28" s="431"/>
      <c r="Z28" s="431"/>
      <c r="AA28" s="431"/>
      <c r="AB28" s="431"/>
      <c r="AC28" s="431"/>
      <c r="AD28" s="431"/>
      <c r="AE28" s="176"/>
      <c r="AF28" s="432" t="e">
        <f>W28/$W$21</f>
        <v>#DIV/0!</v>
      </c>
      <c r="AG28" s="432"/>
      <c r="AH28" s="432"/>
      <c r="AI28" s="432"/>
      <c r="AJ28" s="176"/>
      <c r="AK28" s="176"/>
      <c r="AL28" s="176"/>
      <c r="AM28" s="176"/>
      <c r="AN28" s="176"/>
      <c r="AO28" s="176"/>
      <c r="AP28" s="176"/>
      <c r="AQ28" s="176"/>
      <c r="AR28" s="176"/>
      <c r="AS28" s="176"/>
      <c r="AT28" s="176"/>
      <c r="AU28" s="176"/>
    </row>
    <row r="29" spans="2:47" ht="7.5" customHeight="1" x14ac:dyDescent="0.3">
      <c r="C29" s="176"/>
      <c r="E29" s="176"/>
      <c r="G29" s="176"/>
      <c r="I29" s="176"/>
      <c r="K29" s="176"/>
      <c r="M29" s="430"/>
      <c r="N29" s="430"/>
      <c r="O29" s="430"/>
      <c r="P29" s="430"/>
      <c r="Q29" s="430"/>
      <c r="R29" s="430"/>
      <c r="S29" s="430"/>
      <c r="T29" s="430"/>
      <c r="W29" s="431"/>
      <c r="X29" s="431"/>
      <c r="Y29" s="431"/>
      <c r="Z29" s="431"/>
      <c r="AA29" s="431"/>
      <c r="AB29" s="431"/>
      <c r="AC29" s="431"/>
      <c r="AD29" s="431"/>
      <c r="AE29" s="176"/>
      <c r="AF29" s="432"/>
      <c r="AG29" s="432"/>
      <c r="AH29" s="432"/>
      <c r="AI29" s="432"/>
      <c r="AJ29" s="176"/>
      <c r="AK29" s="176"/>
      <c r="AL29" s="176"/>
      <c r="AM29" s="176"/>
      <c r="AN29" s="176"/>
      <c r="AO29" s="176"/>
      <c r="AP29" s="176"/>
      <c r="AQ29" s="176"/>
      <c r="AR29" s="176"/>
      <c r="AS29" s="176"/>
      <c r="AT29" s="176"/>
      <c r="AU29" s="176"/>
    </row>
    <row r="30" spans="2:47" ht="12" customHeight="1" x14ac:dyDescent="0.3">
      <c r="C30" s="176"/>
      <c r="E30" s="176"/>
      <c r="G30" s="176"/>
      <c r="I30" s="176"/>
      <c r="K30" s="176"/>
      <c r="M30" s="177"/>
      <c r="N30" s="177"/>
      <c r="O30" s="177"/>
      <c r="P30" s="177"/>
      <c r="Q30" s="177"/>
      <c r="R30" s="177"/>
      <c r="S30" s="177"/>
      <c r="T30" s="177"/>
      <c r="W30" s="177"/>
      <c r="X30" s="177"/>
      <c r="Y30" s="177"/>
      <c r="Z30" s="177"/>
      <c r="AA30" s="177"/>
      <c r="AB30" s="177"/>
      <c r="AC30" s="177"/>
      <c r="AD30" s="177"/>
      <c r="AE30" s="176"/>
      <c r="AF30" s="126"/>
      <c r="AG30" s="126"/>
      <c r="AH30" s="126"/>
      <c r="AI30" s="126"/>
      <c r="AJ30" s="176"/>
      <c r="AK30" s="176"/>
      <c r="AL30" s="176"/>
      <c r="AM30" s="176"/>
      <c r="AN30" s="176"/>
      <c r="AO30" s="176"/>
      <c r="AP30" s="176"/>
      <c r="AQ30" s="176"/>
      <c r="AR30" s="176"/>
      <c r="AS30" s="176"/>
      <c r="AT30" s="176"/>
      <c r="AU30" s="176"/>
    </row>
    <row r="31" spans="2:47" ht="12" customHeight="1" x14ac:dyDescent="0.3">
      <c r="C31" s="176"/>
      <c r="E31" s="176"/>
      <c r="G31" s="176"/>
      <c r="I31" s="176"/>
      <c r="K31" s="176"/>
      <c r="M31" s="411"/>
      <c r="N31" s="411"/>
      <c r="O31" s="411"/>
      <c r="P31" s="411"/>
      <c r="Q31" s="411"/>
      <c r="R31" s="411"/>
      <c r="S31" s="411"/>
      <c r="T31" s="411"/>
      <c r="U31" s="178"/>
      <c r="V31" s="178"/>
      <c r="W31" s="433"/>
      <c r="X31" s="433"/>
      <c r="Y31" s="433"/>
      <c r="Z31" s="433"/>
      <c r="AA31" s="433"/>
      <c r="AB31" s="433"/>
      <c r="AC31" s="433"/>
      <c r="AD31" s="433"/>
      <c r="AE31" s="179"/>
      <c r="AF31" s="434"/>
      <c r="AG31" s="434"/>
      <c r="AH31" s="434"/>
      <c r="AI31" s="434"/>
      <c r="AJ31" s="176"/>
      <c r="AK31" s="176"/>
      <c r="AL31" s="176"/>
      <c r="AM31" s="176"/>
      <c r="AN31" s="176"/>
      <c r="AO31" s="176"/>
      <c r="AP31" s="176"/>
      <c r="AQ31" s="176"/>
      <c r="AR31" s="176"/>
      <c r="AS31" s="176"/>
      <c r="AT31" s="176"/>
      <c r="AU31" s="176"/>
    </row>
    <row r="32" spans="2:47" ht="7.5" customHeight="1" x14ac:dyDescent="0.3">
      <c r="C32" s="176"/>
      <c r="E32" s="176"/>
      <c r="G32" s="176"/>
      <c r="I32" s="176"/>
      <c r="K32" s="176"/>
      <c r="M32" s="411"/>
      <c r="N32" s="411"/>
      <c r="O32" s="411"/>
      <c r="P32" s="411"/>
      <c r="Q32" s="411"/>
      <c r="R32" s="411"/>
      <c r="S32" s="411"/>
      <c r="T32" s="411"/>
      <c r="U32" s="178"/>
      <c r="V32" s="178"/>
      <c r="W32" s="433"/>
      <c r="X32" s="433"/>
      <c r="Y32" s="433"/>
      <c r="Z32" s="433"/>
      <c r="AA32" s="433"/>
      <c r="AB32" s="433"/>
      <c r="AC32" s="433"/>
      <c r="AD32" s="433"/>
      <c r="AE32" s="179"/>
      <c r="AF32" s="434"/>
      <c r="AG32" s="434"/>
      <c r="AH32" s="434"/>
      <c r="AI32" s="434"/>
      <c r="AJ32" s="176"/>
      <c r="AK32" s="176"/>
      <c r="AL32" s="176"/>
      <c r="AM32" s="176"/>
      <c r="AN32" s="176"/>
      <c r="AO32" s="176"/>
      <c r="AP32" s="176"/>
      <c r="AQ32" s="176"/>
      <c r="AR32" s="176"/>
      <c r="AS32" s="176"/>
      <c r="AT32" s="176"/>
      <c r="AU32" s="176"/>
    </row>
    <row r="33" spans="1:57" ht="12" customHeight="1" x14ac:dyDescent="0.3">
      <c r="C33" s="176"/>
      <c r="E33" s="176"/>
      <c r="G33" s="176"/>
      <c r="I33" s="176"/>
      <c r="K33" s="176"/>
      <c r="M33" s="177"/>
      <c r="N33" s="177"/>
      <c r="O33" s="177"/>
      <c r="P33" s="177"/>
      <c r="Q33" s="177"/>
      <c r="R33" s="177"/>
      <c r="S33" s="177"/>
      <c r="T33" s="177"/>
      <c r="W33" s="177"/>
      <c r="X33" s="177"/>
      <c r="Y33" s="177"/>
      <c r="Z33" s="177"/>
      <c r="AA33" s="177"/>
      <c r="AB33" s="177"/>
      <c r="AC33" s="177"/>
      <c r="AD33" s="177"/>
      <c r="AE33" s="176"/>
      <c r="AF33" s="126"/>
      <c r="AG33" s="126"/>
      <c r="AH33" s="126"/>
      <c r="AI33" s="126"/>
      <c r="AJ33" s="176"/>
      <c r="AK33" s="176"/>
      <c r="AL33" s="176"/>
      <c r="AM33" s="176"/>
      <c r="AN33" s="176"/>
      <c r="AO33" s="176"/>
      <c r="AP33" s="176"/>
      <c r="AQ33" s="176"/>
      <c r="AR33" s="176"/>
      <c r="AS33" s="176"/>
      <c r="AT33" s="176"/>
      <c r="AU33" s="176"/>
    </row>
    <row r="34" spans="1:57" ht="12" customHeight="1" x14ac:dyDescent="0.3">
      <c r="C34" s="176"/>
      <c r="E34" s="176"/>
      <c r="G34" s="176"/>
      <c r="I34" s="176"/>
      <c r="K34" s="176"/>
      <c r="M34" s="430" t="s">
        <v>956</v>
      </c>
      <c r="N34" s="430"/>
      <c r="O34" s="430"/>
      <c r="P34" s="430"/>
      <c r="Q34" s="430"/>
      <c r="R34" s="430"/>
      <c r="S34" s="430"/>
      <c r="T34" s="430"/>
      <c r="W34" s="431">
        <f>AO75</f>
        <v>0</v>
      </c>
      <c r="X34" s="431"/>
      <c r="Y34" s="431"/>
      <c r="Z34" s="431"/>
      <c r="AA34" s="431"/>
      <c r="AB34" s="431"/>
      <c r="AC34" s="431"/>
      <c r="AD34" s="431"/>
      <c r="AE34" s="176"/>
      <c r="AF34" s="432" t="e">
        <f>W34/$W$21</f>
        <v>#DIV/0!</v>
      </c>
      <c r="AG34" s="432"/>
      <c r="AH34" s="432"/>
      <c r="AI34" s="432"/>
      <c r="AJ34" s="176"/>
      <c r="AK34" s="176"/>
      <c r="AL34" s="176"/>
      <c r="AM34" s="176"/>
      <c r="AN34" s="176"/>
      <c r="AO34" s="176"/>
      <c r="AP34" s="176"/>
      <c r="AQ34" s="176"/>
      <c r="AR34" s="176"/>
      <c r="AS34" s="176"/>
      <c r="AT34" s="176"/>
      <c r="AU34" s="176"/>
    </row>
    <row r="35" spans="1:57" ht="12" customHeight="1" x14ac:dyDescent="0.3">
      <c r="C35" s="180"/>
      <c r="D35" s="180"/>
      <c r="E35" s="180"/>
      <c r="F35" s="180"/>
      <c r="G35" s="180"/>
      <c r="H35" s="180"/>
      <c r="I35" s="180"/>
      <c r="J35" s="180"/>
      <c r="K35" s="180"/>
      <c r="L35" s="180"/>
      <c r="M35" s="430"/>
      <c r="N35" s="430"/>
      <c r="O35" s="430"/>
      <c r="P35" s="430"/>
      <c r="Q35" s="430"/>
      <c r="R35" s="430"/>
      <c r="S35" s="430"/>
      <c r="T35" s="430"/>
      <c r="W35" s="431"/>
      <c r="X35" s="431"/>
      <c r="Y35" s="431"/>
      <c r="Z35" s="431"/>
      <c r="AA35" s="431"/>
      <c r="AB35" s="431"/>
      <c r="AC35" s="431"/>
      <c r="AD35" s="431"/>
      <c r="AE35" s="176"/>
      <c r="AF35" s="432"/>
      <c r="AG35" s="432"/>
      <c r="AH35" s="432"/>
      <c r="AI35" s="432"/>
      <c r="AJ35" s="176"/>
      <c r="AK35" s="176"/>
      <c r="AL35" s="176"/>
      <c r="AM35" s="176"/>
      <c r="AN35" s="176"/>
      <c r="AO35" s="176"/>
      <c r="AP35" s="176"/>
      <c r="AQ35" s="176"/>
      <c r="AR35" s="176"/>
      <c r="AS35" s="176"/>
      <c r="AT35" s="176"/>
      <c r="AU35" s="176"/>
    </row>
    <row r="36" spans="1:57" ht="12" customHeight="1" x14ac:dyDescent="0.3">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76"/>
      <c r="AK36" s="176"/>
      <c r="AL36" s="176"/>
      <c r="AM36" s="176"/>
      <c r="AN36" s="176"/>
      <c r="AO36" s="176"/>
      <c r="AP36" s="176"/>
      <c r="AQ36" s="176"/>
      <c r="AR36" s="176"/>
      <c r="AS36" s="176"/>
      <c r="AT36" s="176"/>
      <c r="AU36" s="176"/>
    </row>
    <row r="37" spans="1:57" ht="12" customHeight="1" x14ac:dyDescent="0.3">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76"/>
      <c r="AK37" s="176"/>
      <c r="AL37" s="176"/>
      <c r="AM37" s="176"/>
      <c r="AN37" s="176"/>
      <c r="AO37" s="176"/>
      <c r="AP37" s="176"/>
      <c r="AQ37" s="176"/>
      <c r="AR37" s="176"/>
      <c r="AS37" s="176"/>
      <c r="AT37" s="176"/>
      <c r="AU37" s="176"/>
    </row>
    <row r="38" spans="1:57" ht="12" customHeight="1" x14ac:dyDescent="0.3">
      <c r="A38" s="391" t="s">
        <v>957</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c r="AT38" s="391"/>
      <c r="AU38" s="391"/>
      <c r="AV38" s="391"/>
    </row>
    <row r="39" spans="1:57" ht="12" customHeight="1" x14ac:dyDescent="0.3">
      <c r="A39" s="310"/>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c r="AV39" s="310"/>
    </row>
    <row r="40" spans="1:57" ht="12" customHeight="1" x14ac:dyDescent="0.3">
      <c r="A40" s="285"/>
      <c r="B40" s="285"/>
      <c r="C40" s="285"/>
      <c r="D40" s="286" t="str">
        <f>D1</f>
        <v>Appel à projets commun 2025</v>
      </c>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381" t="s">
        <v>927</v>
      </c>
      <c r="AO40" s="381"/>
      <c r="AP40" s="381"/>
      <c r="AQ40" s="381"/>
      <c r="AR40" s="381"/>
      <c r="AS40" s="381"/>
      <c r="AT40" s="381"/>
      <c r="AU40" s="381"/>
      <c r="AV40" s="381"/>
    </row>
    <row r="41" spans="1:57" ht="12" customHeight="1" x14ac:dyDescent="0.3">
      <c r="A41" s="285"/>
      <c r="B41" s="285"/>
      <c r="C41" s="285"/>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381"/>
      <c r="AO41" s="381"/>
      <c r="AP41" s="381"/>
      <c r="AQ41" s="381"/>
      <c r="AR41" s="381"/>
      <c r="AS41" s="381"/>
      <c r="AT41" s="381"/>
      <c r="AU41" s="381"/>
      <c r="AV41" s="381"/>
    </row>
    <row r="42" spans="1:57" ht="12" customHeight="1" x14ac:dyDescent="0.3">
      <c r="A42" s="285"/>
      <c r="B42" s="285"/>
      <c r="C42" s="285"/>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381"/>
      <c r="AO42" s="381"/>
      <c r="AP42" s="381"/>
      <c r="AQ42" s="381"/>
      <c r="AR42" s="381"/>
      <c r="AS42" s="381"/>
      <c r="AT42" s="381"/>
      <c r="AU42" s="381"/>
      <c r="AV42" s="381"/>
    </row>
    <row r="43" spans="1:57" ht="16.5" customHeight="1" x14ac:dyDescent="0.3">
      <c r="B43" s="435" t="s">
        <v>1108</v>
      </c>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96"/>
      <c r="AW43" s="181"/>
      <c r="AX43" s="181"/>
      <c r="AY43" s="181"/>
      <c r="AZ43" s="181"/>
      <c r="BA43" s="181"/>
      <c r="BB43" s="181"/>
      <c r="BC43" s="181"/>
      <c r="BD43" s="181"/>
      <c r="BE43" s="181"/>
    </row>
    <row r="44" spans="1:57" ht="16.5" customHeight="1" x14ac:dyDescent="0.3">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O44" s="435"/>
      <c r="AP44" s="435"/>
      <c r="AQ44" s="435"/>
      <c r="AR44" s="435"/>
      <c r="AS44" s="435"/>
      <c r="AT44" s="435"/>
      <c r="AU44" s="435"/>
      <c r="AV44" s="96"/>
      <c r="AW44" s="181"/>
      <c r="AX44" s="181"/>
      <c r="AY44" s="181"/>
      <c r="AZ44" s="181"/>
      <c r="BA44" s="181"/>
      <c r="BB44" s="181"/>
      <c r="BC44" s="181"/>
      <c r="BD44" s="181"/>
      <c r="BE44" s="181"/>
    </row>
    <row r="46" spans="1:57" s="182" customFormat="1" ht="12" customHeight="1" x14ac:dyDescent="0.3">
      <c r="A46" s="98"/>
      <c r="B46" s="436" t="s">
        <v>85</v>
      </c>
      <c r="C46" s="436"/>
      <c r="D46" s="436"/>
      <c r="E46" s="436"/>
      <c r="F46" s="436"/>
      <c r="G46" s="436"/>
      <c r="H46" s="436"/>
      <c r="I46" s="436"/>
      <c r="J46" s="436"/>
      <c r="K46" s="436"/>
      <c r="L46" s="436"/>
      <c r="M46" s="436"/>
      <c r="N46" s="436"/>
      <c r="O46" s="436"/>
      <c r="P46" s="436"/>
      <c r="Q46" s="436"/>
      <c r="R46" s="436"/>
      <c r="S46" s="436"/>
      <c r="T46" s="436"/>
      <c r="U46" s="436"/>
      <c r="V46" s="436"/>
      <c r="W46" s="436"/>
      <c r="X46" s="98"/>
      <c r="Y46" s="98"/>
      <c r="Z46" s="436" t="s">
        <v>958</v>
      </c>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98"/>
    </row>
    <row r="47" spans="1:57" s="182" customFormat="1" ht="12" customHeight="1" x14ac:dyDescent="0.3">
      <c r="A47" s="98"/>
      <c r="B47" s="436"/>
      <c r="C47" s="436"/>
      <c r="D47" s="436"/>
      <c r="E47" s="436"/>
      <c r="F47" s="436"/>
      <c r="G47" s="436"/>
      <c r="H47" s="436"/>
      <c r="I47" s="436"/>
      <c r="J47" s="436"/>
      <c r="K47" s="436"/>
      <c r="L47" s="436"/>
      <c r="M47" s="436"/>
      <c r="N47" s="436"/>
      <c r="O47" s="436"/>
      <c r="P47" s="436"/>
      <c r="Q47" s="436"/>
      <c r="R47" s="436"/>
      <c r="S47" s="436"/>
      <c r="T47" s="436"/>
      <c r="U47" s="436"/>
      <c r="V47" s="436"/>
      <c r="W47" s="436"/>
      <c r="X47" s="98"/>
      <c r="Y47" s="98"/>
      <c r="Z47" s="436"/>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98"/>
    </row>
    <row r="49" spans="2:47" ht="12" customHeight="1" x14ac:dyDescent="0.3">
      <c r="B49" s="437" t="s">
        <v>959</v>
      </c>
      <c r="C49" s="437"/>
      <c r="D49" s="437"/>
      <c r="E49" s="437"/>
      <c r="F49" s="437"/>
      <c r="G49" s="437"/>
      <c r="H49" s="437"/>
      <c r="I49" s="437"/>
      <c r="J49" s="437"/>
      <c r="K49" s="437"/>
      <c r="L49" s="437"/>
      <c r="M49" s="437"/>
      <c r="N49" s="437"/>
      <c r="O49" s="437"/>
      <c r="P49" s="437"/>
      <c r="Q49" s="437"/>
      <c r="R49" s="437"/>
      <c r="S49" s="437"/>
      <c r="T49" s="438" t="s">
        <v>70</v>
      </c>
      <c r="U49" s="438"/>
      <c r="V49" s="438"/>
      <c r="W49" s="438"/>
      <c r="Z49" s="437" t="s">
        <v>960</v>
      </c>
      <c r="AA49" s="437"/>
      <c r="AB49" s="437"/>
      <c r="AC49" s="437"/>
      <c r="AD49" s="437"/>
      <c r="AE49" s="437"/>
      <c r="AF49" s="437"/>
      <c r="AG49" s="437"/>
      <c r="AH49" s="437"/>
      <c r="AI49" s="437"/>
      <c r="AJ49" s="437"/>
      <c r="AK49" s="437"/>
      <c r="AL49" s="437"/>
      <c r="AM49" s="437"/>
      <c r="AN49" s="437"/>
      <c r="AO49" s="438" t="s">
        <v>70</v>
      </c>
      <c r="AP49" s="438"/>
      <c r="AQ49" s="438"/>
      <c r="AR49" s="438"/>
      <c r="AS49" s="438" t="s">
        <v>71</v>
      </c>
      <c r="AT49" s="438"/>
      <c r="AU49" s="438"/>
    </row>
    <row r="50" spans="2:47" ht="12" customHeight="1" x14ac:dyDescent="0.3">
      <c r="B50" s="437"/>
      <c r="C50" s="437"/>
      <c r="D50" s="437"/>
      <c r="E50" s="437"/>
      <c r="F50" s="437"/>
      <c r="G50" s="437"/>
      <c r="H50" s="437"/>
      <c r="I50" s="437"/>
      <c r="J50" s="437"/>
      <c r="K50" s="437"/>
      <c r="L50" s="437"/>
      <c r="M50" s="437"/>
      <c r="N50" s="437"/>
      <c r="O50" s="437"/>
      <c r="P50" s="437"/>
      <c r="Q50" s="437"/>
      <c r="R50" s="437"/>
      <c r="S50" s="437"/>
      <c r="T50" s="438"/>
      <c r="U50" s="438"/>
      <c r="V50" s="438"/>
      <c r="W50" s="438"/>
      <c r="Z50" s="437"/>
      <c r="AA50" s="437"/>
      <c r="AB50" s="437"/>
      <c r="AC50" s="437"/>
      <c r="AD50" s="437"/>
      <c r="AE50" s="437"/>
      <c r="AF50" s="437"/>
      <c r="AG50" s="437"/>
      <c r="AH50" s="437"/>
      <c r="AI50" s="437"/>
      <c r="AJ50" s="437"/>
      <c r="AK50" s="437"/>
      <c r="AL50" s="437"/>
      <c r="AM50" s="437"/>
      <c r="AN50" s="437"/>
      <c r="AO50" s="438"/>
      <c r="AP50" s="438"/>
      <c r="AQ50" s="438"/>
      <c r="AR50" s="438"/>
      <c r="AS50" s="438"/>
      <c r="AT50" s="438"/>
      <c r="AU50" s="438"/>
    </row>
    <row r="51" spans="2:47" ht="12" customHeight="1" x14ac:dyDescent="0.3">
      <c r="B51" s="445"/>
      <c r="C51" s="445"/>
      <c r="D51" s="445"/>
      <c r="E51" s="445"/>
      <c r="F51" s="445"/>
      <c r="G51" s="445"/>
      <c r="H51" s="445"/>
      <c r="I51" s="445"/>
      <c r="J51" s="445"/>
      <c r="K51" s="445"/>
      <c r="L51" s="445"/>
      <c r="M51" s="445"/>
      <c r="N51" s="445"/>
      <c r="O51" s="445"/>
      <c r="P51" s="445"/>
      <c r="Q51" s="445"/>
      <c r="R51" s="445"/>
      <c r="S51" s="445"/>
      <c r="T51" s="446"/>
      <c r="U51" s="446"/>
      <c r="V51" s="446"/>
      <c r="W51" s="446"/>
      <c r="Z51" s="447" t="s">
        <v>1102</v>
      </c>
      <c r="AA51" s="447"/>
      <c r="AB51" s="447"/>
      <c r="AC51" s="447"/>
      <c r="AD51" s="447"/>
      <c r="AE51" s="447"/>
      <c r="AF51" s="447"/>
      <c r="AG51" s="447"/>
      <c r="AH51" s="447"/>
      <c r="AI51" s="447"/>
      <c r="AJ51" s="447"/>
      <c r="AK51" s="447"/>
      <c r="AL51" s="447"/>
      <c r="AM51" s="447"/>
      <c r="AN51" s="447"/>
      <c r="AO51" s="448"/>
      <c r="AP51" s="448"/>
      <c r="AQ51" s="448"/>
      <c r="AR51" s="448"/>
      <c r="AS51" s="439" t="e">
        <f>AO51/$AO$77</f>
        <v>#DIV/0!</v>
      </c>
      <c r="AT51" s="439"/>
      <c r="AU51" s="439"/>
    </row>
    <row r="52" spans="2:47" ht="12" customHeight="1" x14ac:dyDescent="0.3">
      <c r="B52" s="445"/>
      <c r="C52" s="445"/>
      <c r="D52" s="445"/>
      <c r="E52" s="445"/>
      <c r="F52" s="445"/>
      <c r="G52" s="445"/>
      <c r="H52" s="445"/>
      <c r="I52" s="445"/>
      <c r="J52" s="445"/>
      <c r="K52" s="445"/>
      <c r="L52" s="445"/>
      <c r="M52" s="445"/>
      <c r="N52" s="445"/>
      <c r="O52" s="445"/>
      <c r="P52" s="445"/>
      <c r="Q52" s="445"/>
      <c r="R52" s="445"/>
      <c r="S52" s="445"/>
      <c r="T52" s="446"/>
      <c r="U52" s="446"/>
      <c r="V52" s="446"/>
      <c r="W52" s="446"/>
      <c r="Z52" s="447"/>
      <c r="AA52" s="447"/>
      <c r="AB52" s="447"/>
      <c r="AC52" s="447"/>
      <c r="AD52" s="447"/>
      <c r="AE52" s="447"/>
      <c r="AF52" s="447"/>
      <c r="AG52" s="447"/>
      <c r="AH52" s="447"/>
      <c r="AI52" s="447"/>
      <c r="AJ52" s="447"/>
      <c r="AK52" s="447"/>
      <c r="AL52" s="447"/>
      <c r="AM52" s="447"/>
      <c r="AN52" s="447"/>
      <c r="AO52" s="448"/>
      <c r="AP52" s="448"/>
      <c r="AQ52" s="448"/>
      <c r="AR52" s="448"/>
      <c r="AS52" s="439"/>
      <c r="AT52" s="439"/>
      <c r="AU52" s="439"/>
    </row>
    <row r="53" spans="2:47" ht="12" customHeight="1" x14ac:dyDescent="0.3">
      <c r="B53" s="440"/>
      <c r="C53" s="440"/>
      <c r="D53" s="440"/>
      <c r="E53" s="440"/>
      <c r="F53" s="440"/>
      <c r="G53" s="440"/>
      <c r="H53" s="440"/>
      <c r="I53" s="440"/>
      <c r="J53" s="440"/>
      <c r="K53" s="440"/>
      <c r="L53" s="440"/>
      <c r="M53" s="440"/>
      <c r="N53" s="440"/>
      <c r="O53" s="440"/>
      <c r="P53" s="440"/>
      <c r="Q53" s="440"/>
      <c r="R53" s="440"/>
      <c r="S53" s="440"/>
      <c r="T53" s="441"/>
      <c r="U53" s="441"/>
      <c r="V53" s="441"/>
      <c r="W53" s="441"/>
      <c r="Z53" s="442" t="s">
        <v>74</v>
      </c>
      <c r="AA53" s="442"/>
      <c r="AB53" s="442"/>
      <c r="AC53" s="442"/>
      <c r="AD53" s="442"/>
      <c r="AE53" s="442"/>
      <c r="AF53" s="442"/>
      <c r="AG53" s="442"/>
      <c r="AH53" s="442"/>
      <c r="AI53" s="442"/>
      <c r="AJ53" s="442"/>
      <c r="AK53" s="442"/>
      <c r="AL53" s="442"/>
      <c r="AM53" s="442"/>
      <c r="AN53" s="442"/>
      <c r="AO53" s="443"/>
      <c r="AP53" s="443"/>
      <c r="AQ53" s="443"/>
      <c r="AR53" s="443"/>
      <c r="AS53" s="444" t="e">
        <f>AO53/$AO$77</f>
        <v>#DIV/0!</v>
      </c>
      <c r="AT53" s="444"/>
      <c r="AU53" s="444"/>
    </row>
    <row r="54" spans="2:47" ht="12" customHeight="1" x14ac:dyDescent="0.3">
      <c r="B54" s="440"/>
      <c r="C54" s="440"/>
      <c r="D54" s="440"/>
      <c r="E54" s="440"/>
      <c r="F54" s="440"/>
      <c r="G54" s="440"/>
      <c r="H54" s="440"/>
      <c r="I54" s="440"/>
      <c r="J54" s="440"/>
      <c r="K54" s="440"/>
      <c r="L54" s="440"/>
      <c r="M54" s="440"/>
      <c r="N54" s="440"/>
      <c r="O54" s="440"/>
      <c r="P54" s="440"/>
      <c r="Q54" s="440"/>
      <c r="R54" s="440"/>
      <c r="S54" s="440"/>
      <c r="T54" s="441"/>
      <c r="U54" s="441"/>
      <c r="V54" s="441"/>
      <c r="W54" s="441"/>
      <c r="Z54" s="442"/>
      <c r="AA54" s="442"/>
      <c r="AB54" s="442"/>
      <c r="AC54" s="442"/>
      <c r="AD54" s="442"/>
      <c r="AE54" s="442"/>
      <c r="AF54" s="442"/>
      <c r="AG54" s="442"/>
      <c r="AH54" s="442"/>
      <c r="AI54" s="442"/>
      <c r="AJ54" s="442"/>
      <c r="AK54" s="442"/>
      <c r="AL54" s="442"/>
      <c r="AM54" s="442"/>
      <c r="AN54" s="442"/>
      <c r="AO54" s="443"/>
      <c r="AP54" s="443"/>
      <c r="AQ54" s="443"/>
      <c r="AR54" s="443"/>
      <c r="AS54" s="444"/>
      <c r="AT54" s="444"/>
      <c r="AU54" s="444"/>
    </row>
    <row r="55" spans="2:47" ht="12" customHeight="1" x14ac:dyDescent="0.3">
      <c r="B55" s="445"/>
      <c r="C55" s="445"/>
      <c r="D55" s="445"/>
      <c r="E55" s="445"/>
      <c r="F55" s="445"/>
      <c r="G55" s="445"/>
      <c r="H55" s="445"/>
      <c r="I55" s="445"/>
      <c r="J55" s="445"/>
      <c r="K55" s="445"/>
      <c r="L55" s="445"/>
      <c r="M55" s="445"/>
      <c r="N55" s="445"/>
      <c r="O55" s="445"/>
      <c r="P55" s="445"/>
      <c r="Q55" s="445"/>
      <c r="R55" s="445"/>
      <c r="S55" s="445"/>
      <c r="T55" s="446"/>
      <c r="U55" s="446"/>
      <c r="V55" s="446"/>
      <c r="W55" s="446"/>
      <c r="Z55" s="451" t="s">
        <v>961</v>
      </c>
      <c r="AA55" s="451"/>
      <c r="AB55" s="451"/>
      <c r="AC55" s="451"/>
      <c r="AD55" s="451"/>
      <c r="AE55" s="451"/>
      <c r="AF55" s="451"/>
      <c r="AG55" s="451"/>
      <c r="AH55" s="451"/>
      <c r="AI55" s="451"/>
      <c r="AJ55" s="451"/>
      <c r="AK55" s="451"/>
      <c r="AL55" s="451"/>
      <c r="AM55" s="451"/>
      <c r="AN55" s="451"/>
      <c r="AO55" s="446"/>
      <c r="AP55" s="446"/>
      <c r="AQ55" s="446"/>
      <c r="AR55" s="446"/>
      <c r="AS55" s="449" t="e">
        <f>AO55/$AO$77</f>
        <v>#DIV/0!</v>
      </c>
      <c r="AT55" s="449"/>
      <c r="AU55" s="449"/>
    </row>
    <row r="56" spans="2:47" ht="12" customHeight="1" x14ac:dyDescent="0.3">
      <c r="B56" s="445"/>
      <c r="C56" s="445"/>
      <c r="D56" s="445"/>
      <c r="E56" s="445"/>
      <c r="F56" s="445"/>
      <c r="G56" s="445"/>
      <c r="H56" s="445"/>
      <c r="I56" s="445"/>
      <c r="J56" s="445"/>
      <c r="K56" s="445"/>
      <c r="L56" s="445"/>
      <c r="M56" s="445"/>
      <c r="N56" s="445"/>
      <c r="O56" s="445"/>
      <c r="P56" s="445"/>
      <c r="Q56" s="445"/>
      <c r="R56" s="445"/>
      <c r="S56" s="445"/>
      <c r="T56" s="446"/>
      <c r="U56" s="446"/>
      <c r="V56" s="446"/>
      <c r="W56" s="446"/>
      <c r="Z56" s="451"/>
      <c r="AA56" s="451"/>
      <c r="AB56" s="451"/>
      <c r="AC56" s="451"/>
      <c r="AD56" s="451"/>
      <c r="AE56" s="451"/>
      <c r="AF56" s="451"/>
      <c r="AG56" s="451"/>
      <c r="AH56" s="451"/>
      <c r="AI56" s="451"/>
      <c r="AJ56" s="451"/>
      <c r="AK56" s="451"/>
      <c r="AL56" s="451"/>
      <c r="AM56" s="451"/>
      <c r="AN56" s="451"/>
      <c r="AO56" s="446"/>
      <c r="AP56" s="446"/>
      <c r="AQ56" s="446"/>
      <c r="AR56" s="446"/>
      <c r="AS56" s="449"/>
      <c r="AT56" s="449"/>
      <c r="AU56" s="449"/>
    </row>
    <row r="57" spans="2:47" ht="12" customHeight="1" x14ac:dyDescent="0.3">
      <c r="B57" s="440"/>
      <c r="C57" s="440"/>
      <c r="D57" s="440"/>
      <c r="E57" s="440"/>
      <c r="F57" s="440"/>
      <c r="G57" s="440"/>
      <c r="H57" s="440"/>
      <c r="I57" s="440"/>
      <c r="J57" s="440"/>
      <c r="K57" s="440"/>
      <c r="L57" s="440"/>
      <c r="M57" s="440"/>
      <c r="N57" s="440"/>
      <c r="O57" s="440"/>
      <c r="P57" s="440"/>
      <c r="Q57" s="440"/>
      <c r="R57" s="440"/>
      <c r="S57" s="440"/>
      <c r="T57" s="441"/>
      <c r="U57" s="441"/>
      <c r="V57" s="441"/>
      <c r="W57" s="441"/>
      <c r="Z57" s="442" t="s">
        <v>962</v>
      </c>
      <c r="AA57" s="442"/>
      <c r="AB57" s="442"/>
      <c r="AC57" s="442"/>
      <c r="AD57" s="442"/>
      <c r="AE57" s="442"/>
      <c r="AF57" s="442"/>
      <c r="AG57" s="442"/>
      <c r="AH57" s="442"/>
      <c r="AI57" s="442"/>
      <c r="AJ57" s="442"/>
      <c r="AK57" s="442"/>
      <c r="AL57" s="442"/>
      <c r="AM57" s="442"/>
      <c r="AN57" s="442"/>
      <c r="AO57" s="441"/>
      <c r="AP57" s="441"/>
      <c r="AQ57" s="441"/>
      <c r="AR57" s="441"/>
      <c r="AS57" s="450" t="e">
        <f>AO57/$AO$77</f>
        <v>#DIV/0!</v>
      </c>
      <c r="AT57" s="450"/>
      <c r="AU57" s="450"/>
    </row>
    <row r="58" spans="2:47" ht="12" customHeight="1" x14ac:dyDescent="0.3">
      <c r="B58" s="440"/>
      <c r="C58" s="440"/>
      <c r="D58" s="440"/>
      <c r="E58" s="440"/>
      <c r="F58" s="440"/>
      <c r="G58" s="440"/>
      <c r="H58" s="440"/>
      <c r="I58" s="440"/>
      <c r="J58" s="440"/>
      <c r="K58" s="440"/>
      <c r="L58" s="440"/>
      <c r="M58" s="440"/>
      <c r="N58" s="440"/>
      <c r="O58" s="440"/>
      <c r="P58" s="440"/>
      <c r="Q58" s="440"/>
      <c r="R58" s="440"/>
      <c r="S58" s="440"/>
      <c r="T58" s="441"/>
      <c r="U58" s="441"/>
      <c r="V58" s="441"/>
      <c r="W58" s="441"/>
      <c r="Z58" s="442"/>
      <c r="AA58" s="442"/>
      <c r="AB58" s="442"/>
      <c r="AC58" s="442"/>
      <c r="AD58" s="442"/>
      <c r="AE58" s="442"/>
      <c r="AF58" s="442"/>
      <c r="AG58" s="442"/>
      <c r="AH58" s="442"/>
      <c r="AI58" s="442"/>
      <c r="AJ58" s="442"/>
      <c r="AK58" s="442"/>
      <c r="AL58" s="442"/>
      <c r="AM58" s="442"/>
      <c r="AN58" s="442"/>
      <c r="AO58" s="441"/>
      <c r="AP58" s="441"/>
      <c r="AQ58" s="441"/>
      <c r="AR58" s="441"/>
      <c r="AS58" s="450"/>
      <c r="AT58" s="450"/>
      <c r="AU58" s="450"/>
    </row>
    <row r="59" spans="2:47" ht="12" customHeight="1" x14ac:dyDescent="0.3">
      <c r="B59" s="445"/>
      <c r="C59" s="445"/>
      <c r="D59" s="445"/>
      <c r="E59" s="445"/>
      <c r="F59" s="445"/>
      <c r="G59" s="445"/>
      <c r="H59" s="445"/>
      <c r="I59" s="445"/>
      <c r="J59" s="445"/>
      <c r="K59" s="445"/>
      <c r="L59" s="445"/>
      <c r="M59" s="445"/>
      <c r="N59" s="445"/>
      <c r="O59" s="445"/>
      <c r="P59" s="445"/>
      <c r="Q59" s="445"/>
      <c r="R59" s="445"/>
      <c r="S59" s="445"/>
      <c r="T59" s="446"/>
      <c r="U59" s="446"/>
      <c r="V59" s="446"/>
      <c r="W59" s="446"/>
      <c r="Z59" s="451" t="s">
        <v>963</v>
      </c>
      <c r="AA59" s="451"/>
      <c r="AB59" s="451"/>
      <c r="AC59" s="451"/>
      <c r="AD59" s="451"/>
      <c r="AE59" s="451"/>
      <c r="AF59" s="451"/>
      <c r="AG59" s="451"/>
      <c r="AH59" s="451"/>
      <c r="AI59" s="451"/>
      <c r="AJ59" s="451"/>
      <c r="AK59" s="451"/>
      <c r="AL59" s="451"/>
      <c r="AM59" s="451"/>
      <c r="AN59" s="451"/>
      <c r="AO59" s="446"/>
      <c r="AP59" s="446"/>
      <c r="AQ59" s="446"/>
      <c r="AR59" s="446"/>
      <c r="AS59" s="449" t="e">
        <f>AO59/$AO$77</f>
        <v>#DIV/0!</v>
      </c>
      <c r="AT59" s="449"/>
      <c r="AU59" s="449"/>
    </row>
    <row r="60" spans="2:47" ht="12" customHeight="1" x14ac:dyDescent="0.3">
      <c r="B60" s="445"/>
      <c r="C60" s="445"/>
      <c r="D60" s="445"/>
      <c r="E60" s="445"/>
      <c r="F60" s="445"/>
      <c r="G60" s="445"/>
      <c r="H60" s="445"/>
      <c r="I60" s="445"/>
      <c r="J60" s="445"/>
      <c r="K60" s="445"/>
      <c r="L60" s="445"/>
      <c r="M60" s="445"/>
      <c r="N60" s="445"/>
      <c r="O60" s="445"/>
      <c r="P60" s="445"/>
      <c r="Q60" s="445"/>
      <c r="R60" s="445"/>
      <c r="S60" s="445"/>
      <c r="T60" s="446"/>
      <c r="U60" s="446"/>
      <c r="V60" s="446"/>
      <c r="W60" s="446"/>
      <c r="Z60" s="451"/>
      <c r="AA60" s="451"/>
      <c r="AB60" s="451"/>
      <c r="AC60" s="451"/>
      <c r="AD60" s="451"/>
      <c r="AE60" s="451"/>
      <c r="AF60" s="451"/>
      <c r="AG60" s="451"/>
      <c r="AH60" s="451"/>
      <c r="AI60" s="451"/>
      <c r="AJ60" s="451"/>
      <c r="AK60" s="451"/>
      <c r="AL60" s="451"/>
      <c r="AM60" s="451"/>
      <c r="AN60" s="451"/>
      <c r="AO60" s="446"/>
      <c r="AP60" s="446"/>
      <c r="AQ60" s="446"/>
      <c r="AR60" s="446"/>
      <c r="AS60" s="449"/>
      <c r="AT60" s="449"/>
      <c r="AU60" s="449"/>
    </row>
    <row r="61" spans="2:47" ht="12" customHeight="1" x14ac:dyDescent="0.3">
      <c r="B61" s="440"/>
      <c r="C61" s="440"/>
      <c r="D61" s="440"/>
      <c r="E61" s="440"/>
      <c r="F61" s="440"/>
      <c r="G61" s="440"/>
      <c r="H61" s="440"/>
      <c r="I61" s="440"/>
      <c r="J61" s="440"/>
      <c r="K61" s="440"/>
      <c r="L61" s="440"/>
      <c r="M61" s="440"/>
      <c r="N61" s="440"/>
      <c r="O61" s="440"/>
      <c r="P61" s="440"/>
      <c r="Q61" s="440"/>
      <c r="R61" s="440"/>
      <c r="S61" s="440"/>
      <c r="T61" s="441"/>
      <c r="U61" s="441"/>
      <c r="V61" s="441"/>
      <c r="W61" s="441"/>
      <c r="Z61" s="442"/>
      <c r="AA61" s="442"/>
      <c r="AB61" s="442"/>
      <c r="AC61" s="442"/>
      <c r="AD61" s="442"/>
      <c r="AE61" s="442"/>
      <c r="AF61" s="442"/>
      <c r="AG61" s="442"/>
      <c r="AH61" s="442"/>
      <c r="AI61" s="442"/>
      <c r="AJ61" s="442"/>
      <c r="AK61" s="442"/>
      <c r="AL61" s="442"/>
      <c r="AM61" s="442"/>
      <c r="AN61" s="442"/>
      <c r="AO61" s="441"/>
      <c r="AP61" s="441"/>
      <c r="AQ61" s="441"/>
      <c r="AR61" s="441"/>
      <c r="AS61" s="450" t="e">
        <f>AO61/$AO$77</f>
        <v>#DIV/0!</v>
      </c>
      <c r="AT61" s="450"/>
      <c r="AU61" s="450"/>
    </row>
    <row r="62" spans="2:47" ht="12" customHeight="1" x14ac:dyDescent="0.3">
      <c r="B62" s="440"/>
      <c r="C62" s="440"/>
      <c r="D62" s="440"/>
      <c r="E62" s="440"/>
      <c r="F62" s="440"/>
      <c r="G62" s="440"/>
      <c r="H62" s="440"/>
      <c r="I62" s="440"/>
      <c r="J62" s="440"/>
      <c r="K62" s="440"/>
      <c r="L62" s="440"/>
      <c r="M62" s="440"/>
      <c r="N62" s="440"/>
      <c r="O62" s="440"/>
      <c r="P62" s="440"/>
      <c r="Q62" s="440"/>
      <c r="R62" s="440"/>
      <c r="S62" s="440"/>
      <c r="T62" s="441"/>
      <c r="U62" s="441"/>
      <c r="V62" s="441"/>
      <c r="W62" s="441"/>
      <c r="Z62" s="442"/>
      <c r="AA62" s="442"/>
      <c r="AB62" s="442"/>
      <c r="AC62" s="442"/>
      <c r="AD62" s="442"/>
      <c r="AE62" s="442"/>
      <c r="AF62" s="442"/>
      <c r="AG62" s="442"/>
      <c r="AH62" s="442"/>
      <c r="AI62" s="442"/>
      <c r="AJ62" s="442"/>
      <c r="AK62" s="442"/>
      <c r="AL62" s="442"/>
      <c r="AM62" s="442"/>
      <c r="AN62" s="442"/>
      <c r="AO62" s="441"/>
      <c r="AP62" s="441"/>
      <c r="AQ62" s="441"/>
      <c r="AR62" s="441"/>
      <c r="AS62" s="450"/>
      <c r="AT62" s="450"/>
      <c r="AU62" s="450"/>
    </row>
    <row r="63" spans="2:47" ht="12" customHeight="1" x14ac:dyDescent="0.3">
      <c r="B63" s="445"/>
      <c r="C63" s="445"/>
      <c r="D63" s="445"/>
      <c r="E63" s="445"/>
      <c r="F63" s="445"/>
      <c r="G63" s="445"/>
      <c r="H63" s="445"/>
      <c r="I63" s="445"/>
      <c r="J63" s="445"/>
      <c r="K63" s="445"/>
      <c r="L63" s="445"/>
      <c r="M63" s="445"/>
      <c r="N63" s="445"/>
      <c r="O63" s="445"/>
      <c r="P63" s="445"/>
      <c r="Q63" s="445"/>
      <c r="R63" s="445"/>
      <c r="S63" s="445"/>
      <c r="T63" s="446"/>
      <c r="U63" s="446"/>
      <c r="V63" s="446"/>
      <c r="W63" s="446"/>
      <c r="Z63" s="451"/>
      <c r="AA63" s="451"/>
      <c r="AB63" s="451"/>
      <c r="AC63" s="451"/>
      <c r="AD63" s="451"/>
      <c r="AE63" s="451"/>
      <c r="AF63" s="451"/>
      <c r="AG63" s="451"/>
      <c r="AH63" s="451"/>
      <c r="AI63" s="451"/>
      <c r="AJ63" s="451"/>
      <c r="AK63" s="451"/>
      <c r="AL63" s="451"/>
      <c r="AM63" s="451"/>
      <c r="AN63" s="451"/>
      <c r="AO63" s="446"/>
      <c r="AP63" s="446"/>
      <c r="AQ63" s="446"/>
      <c r="AR63" s="446"/>
      <c r="AS63" s="449" t="e">
        <f>AO63/$AO$77</f>
        <v>#DIV/0!</v>
      </c>
      <c r="AT63" s="449"/>
      <c r="AU63" s="449"/>
    </row>
    <row r="64" spans="2:47" ht="12" customHeight="1" x14ac:dyDescent="0.3">
      <c r="B64" s="445"/>
      <c r="C64" s="445"/>
      <c r="D64" s="445"/>
      <c r="E64" s="445"/>
      <c r="F64" s="445"/>
      <c r="G64" s="445"/>
      <c r="H64" s="445"/>
      <c r="I64" s="445"/>
      <c r="J64" s="445"/>
      <c r="K64" s="445"/>
      <c r="L64" s="445"/>
      <c r="M64" s="445"/>
      <c r="N64" s="445"/>
      <c r="O64" s="445"/>
      <c r="P64" s="445"/>
      <c r="Q64" s="445"/>
      <c r="R64" s="445"/>
      <c r="S64" s="445"/>
      <c r="T64" s="446"/>
      <c r="U64" s="446"/>
      <c r="V64" s="446"/>
      <c r="W64" s="446"/>
      <c r="Z64" s="451"/>
      <c r="AA64" s="451"/>
      <c r="AB64" s="451"/>
      <c r="AC64" s="451"/>
      <c r="AD64" s="451"/>
      <c r="AE64" s="451"/>
      <c r="AF64" s="451"/>
      <c r="AG64" s="451"/>
      <c r="AH64" s="451"/>
      <c r="AI64" s="451"/>
      <c r="AJ64" s="451"/>
      <c r="AK64" s="451"/>
      <c r="AL64" s="451"/>
      <c r="AM64" s="451"/>
      <c r="AN64" s="451"/>
      <c r="AO64" s="446"/>
      <c r="AP64" s="446"/>
      <c r="AQ64" s="446"/>
      <c r="AR64" s="446"/>
      <c r="AS64" s="449"/>
      <c r="AT64" s="449"/>
      <c r="AU64" s="449"/>
    </row>
    <row r="65" spans="1:53" ht="12" customHeight="1" x14ac:dyDescent="0.3">
      <c r="B65" s="440"/>
      <c r="C65" s="440"/>
      <c r="D65" s="440"/>
      <c r="E65" s="440"/>
      <c r="F65" s="440"/>
      <c r="G65" s="440"/>
      <c r="H65" s="440"/>
      <c r="I65" s="440"/>
      <c r="J65" s="440"/>
      <c r="K65" s="440"/>
      <c r="L65" s="440"/>
      <c r="M65" s="440"/>
      <c r="N65" s="440"/>
      <c r="O65" s="440"/>
      <c r="P65" s="440"/>
      <c r="Q65" s="440"/>
      <c r="R65" s="440"/>
      <c r="S65" s="440"/>
      <c r="T65" s="441"/>
      <c r="U65" s="441"/>
      <c r="V65" s="441"/>
      <c r="W65" s="441"/>
      <c r="Z65" s="442"/>
      <c r="AA65" s="442"/>
      <c r="AB65" s="442"/>
      <c r="AC65" s="442"/>
      <c r="AD65" s="442"/>
      <c r="AE65" s="442"/>
      <c r="AF65" s="442"/>
      <c r="AG65" s="442"/>
      <c r="AH65" s="442"/>
      <c r="AI65" s="442"/>
      <c r="AJ65" s="442"/>
      <c r="AK65" s="442"/>
      <c r="AL65" s="442"/>
      <c r="AM65" s="442"/>
      <c r="AN65" s="442"/>
      <c r="AO65" s="441"/>
      <c r="AP65" s="441"/>
      <c r="AQ65" s="441"/>
      <c r="AR65" s="441"/>
      <c r="AS65" s="450" t="e">
        <f>AO65/$AO$77</f>
        <v>#DIV/0!</v>
      </c>
      <c r="AT65" s="450"/>
      <c r="AU65" s="450"/>
    </row>
    <row r="66" spans="1:53" ht="12" customHeight="1" x14ac:dyDescent="0.3">
      <c r="B66" s="440"/>
      <c r="C66" s="440"/>
      <c r="D66" s="440"/>
      <c r="E66" s="440"/>
      <c r="F66" s="440"/>
      <c r="G66" s="440"/>
      <c r="H66" s="440"/>
      <c r="I66" s="440"/>
      <c r="J66" s="440"/>
      <c r="K66" s="440"/>
      <c r="L66" s="440"/>
      <c r="M66" s="440"/>
      <c r="N66" s="440"/>
      <c r="O66" s="440"/>
      <c r="P66" s="440"/>
      <c r="Q66" s="440"/>
      <c r="R66" s="440"/>
      <c r="S66" s="440"/>
      <c r="T66" s="441"/>
      <c r="U66" s="441"/>
      <c r="V66" s="441"/>
      <c r="W66" s="441"/>
      <c r="Z66" s="442"/>
      <c r="AA66" s="442"/>
      <c r="AB66" s="442"/>
      <c r="AC66" s="442"/>
      <c r="AD66" s="442"/>
      <c r="AE66" s="442"/>
      <c r="AF66" s="442"/>
      <c r="AG66" s="442"/>
      <c r="AH66" s="442"/>
      <c r="AI66" s="442"/>
      <c r="AJ66" s="442"/>
      <c r="AK66" s="442"/>
      <c r="AL66" s="442"/>
      <c r="AM66" s="442"/>
      <c r="AN66" s="442"/>
      <c r="AO66" s="441"/>
      <c r="AP66" s="441"/>
      <c r="AQ66" s="441"/>
      <c r="AR66" s="441"/>
      <c r="AS66" s="450"/>
      <c r="AT66" s="450"/>
      <c r="AU66" s="450"/>
    </row>
    <row r="67" spans="1:53" ht="12" customHeight="1" x14ac:dyDescent="0.3">
      <c r="B67" s="445"/>
      <c r="C67" s="445"/>
      <c r="D67" s="445"/>
      <c r="E67" s="445"/>
      <c r="F67" s="445"/>
      <c r="G67" s="445"/>
      <c r="H67" s="445"/>
      <c r="I67" s="445"/>
      <c r="J67" s="445"/>
      <c r="K67" s="445"/>
      <c r="L67" s="445"/>
      <c r="M67" s="445"/>
      <c r="N67" s="445"/>
      <c r="O67" s="445"/>
      <c r="P67" s="445"/>
      <c r="Q67" s="445"/>
      <c r="R67" s="445"/>
      <c r="S67" s="445"/>
      <c r="T67" s="446"/>
      <c r="U67" s="446"/>
      <c r="V67" s="446"/>
      <c r="W67" s="446"/>
      <c r="Z67" s="451"/>
      <c r="AA67" s="451"/>
      <c r="AB67" s="451"/>
      <c r="AC67" s="451"/>
      <c r="AD67" s="451"/>
      <c r="AE67" s="451"/>
      <c r="AF67" s="451"/>
      <c r="AG67" s="451"/>
      <c r="AH67" s="451"/>
      <c r="AI67" s="451"/>
      <c r="AJ67" s="451"/>
      <c r="AK67" s="451"/>
      <c r="AL67" s="451"/>
      <c r="AM67" s="451"/>
      <c r="AN67" s="451"/>
      <c r="AO67" s="446"/>
      <c r="AP67" s="446"/>
      <c r="AQ67" s="446"/>
      <c r="AR67" s="446"/>
      <c r="AS67" s="449" t="e">
        <f>AO67/$AO$77</f>
        <v>#DIV/0!</v>
      </c>
      <c r="AT67" s="449"/>
      <c r="AU67" s="449"/>
    </row>
    <row r="68" spans="1:53" ht="12" customHeight="1" x14ac:dyDescent="0.3">
      <c r="B68" s="445"/>
      <c r="C68" s="445"/>
      <c r="D68" s="445"/>
      <c r="E68" s="445"/>
      <c r="F68" s="445"/>
      <c r="G68" s="445"/>
      <c r="H68" s="445"/>
      <c r="I68" s="445"/>
      <c r="J68" s="445"/>
      <c r="K68" s="445"/>
      <c r="L68" s="445"/>
      <c r="M68" s="445"/>
      <c r="N68" s="445"/>
      <c r="O68" s="445"/>
      <c r="P68" s="445"/>
      <c r="Q68" s="445"/>
      <c r="R68" s="445"/>
      <c r="S68" s="445"/>
      <c r="T68" s="446"/>
      <c r="U68" s="446"/>
      <c r="V68" s="446"/>
      <c r="W68" s="446"/>
      <c r="Z68" s="451"/>
      <c r="AA68" s="451"/>
      <c r="AB68" s="451"/>
      <c r="AC68" s="451"/>
      <c r="AD68" s="451"/>
      <c r="AE68" s="451"/>
      <c r="AF68" s="451"/>
      <c r="AG68" s="451"/>
      <c r="AH68" s="451"/>
      <c r="AI68" s="451"/>
      <c r="AJ68" s="451"/>
      <c r="AK68" s="451"/>
      <c r="AL68" s="451"/>
      <c r="AM68" s="451"/>
      <c r="AN68" s="451"/>
      <c r="AO68" s="446"/>
      <c r="AP68" s="446"/>
      <c r="AQ68" s="446"/>
      <c r="AR68" s="446"/>
      <c r="AS68" s="449"/>
      <c r="AT68" s="449"/>
      <c r="AU68" s="449"/>
    </row>
    <row r="69" spans="1:53" ht="12" customHeight="1" x14ac:dyDescent="0.3">
      <c r="B69" s="440"/>
      <c r="C69" s="440"/>
      <c r="D69" s="440"/>
      <c r="E69" s="440"/>
      <c r="F69" s="440"/>
      <c r="G69" s="440"/>
      <c r="H69" s="440"/>
      <c r="I69" s="440"/>
      <c r="J69" s="440"/>
      <c r="K69" s="440"/>
      <c r="L69" s="440"/>
      <c r="M69" s="440"/>
      <c r="N69" s="440"/>
      <c r="O69" s="440"/>
      <c r="P69" s="440"/>
      <c r="Q69" s="440"/>
      <c r="R69" s="440"/>
      <c r="S69" s="440"/>
      <c r="T69" s="441"/>
      <c r="U69" s="441"/>
      <c r="V69" s="441"/>
      <c r="W69" s="441"/>
      <c r="Z69" s="442"/>
      <c r="AA69" s="442"/>
      <c r="AB69" s="442"/>
      <c r="AC69" s="442"/>
      <c r="AD69" s="442"/>
      <c r="AE69" s="442"/>
      <c r="AF69" s="442"/>
      <c r="AG69" s="442"/>
      <c r="AH69" s="442"/>
      <c r="AI69" s="442"/>
      <c r="AJ69" s="442"/>
      <c r="AK69" s="442"/>
      <c r="AL69" s="442"/>
      <c r="AM69" s="442"/>
      <c r="AN69" s="442"/>
      <c r="AO69" s="441"/>
      <c r="AP69" s="441"/>
      <c r="AQ69" s="441"/>
      <c r="AR69" s="441"/>
      <c r="AS69" s="450" t="e">
        <f>AO69/$AO$77</f>
        <v>#DIV/0!</v>
      </c>
      <c r="AT69" s="450"/>
      <c r="AU69" s="450"/>
    </row>
    <row r="70" spans="1:53" ht="12" customHeight="1" x14ac:dyDescent="0.3">
      <c r="B70" s="440"/>
      <c r="C70" s="440"/>
      <c r="D70" s="440"/>
      <c r="E70" s="440"/>
      <c r="F70" s="440"/>
      <c r="G70" s="440"/>
      <c r="H70" s="440"/>
      <c r="I70" s="440"/>
      <c r="J70" s="440"/>
      <c r="K70" s="440"/>
      <c r="L70" s="440"/>
      <c r="M70" s="440"/>
      <c r="N70" s="440"/>
      <c r="O70" s="440"/>
      <c r="P70" s="440"/>
      <c r="Q70" s="440"/>
      <c r="R70" s="440"/>
      <c r="S70" s="440"/>
      <c r="T70" s="441"/>
      <c r="U70" s="441"/>
      <c r="V70" s="441"/>
      <c r="W70" s="441"/>
      <c r="Z70" s="442"/>
      <c r="AA70" s="442"/>
      <c r="AB70" s="442"/>
      <c r="AC70" s="442"/>
      <c r="AD70" s="442"/>
      <c r="AE70" s="442"/>
      <c r="AF70" s="442"/>
      <c r="AG70" s="442"/>
      <c r="AH70" s="442"/>
      <c r="AI70" s="442"/>
      <c r="AJ70" s="442"/>
      <c r="AK70" s="442"/>
      <c r="AL70" s="442"/>
      <c r="AM70" s="442"/>
      <c r="AN70" s="442"/>
      <c r="AO70" s="441"/>
      <c r="AP70" s="441"/>
      <c r="AQ70" s="441"/>
      <c r="AR70" s="441"/>
      <c r="AS70" s="450"/>
      <c r="AT70" s="450"/>
      <c r="AU70" s="450"/>
    </row>
    <row r="71" spans="1:53" ht="12" customHeight="1" x14ac:dyDescent="0.3">
      <c r="B71" s="445"/>
      <c r="C71" s="445"/>
      <c r="D71" s="445"/>
      <c r="E71" s="445"/>
      <c r="F71" s="445"/>
      <c r="G71" s="445"/>
      <c r="H71" s="445"/>
      <c r="I71" s="445"/>
      <c r="J71" s="445"/>
      <c r="K71" s="445"/>
      <c r="L71" s="445"/>
      <c r="M71" s="445"/>
      <c r="N71" s="445"/>
      <c r="O71" s="445"/>
      <c r="P71" s="445"/>
      <c r="Q71" s="445"/>
      <c r="R71" s="445"/>
      <c r="S71" s="445"/>
      <c r="T71" s="446"/>
      <c r="U71" s="446"/>
      <c r="V71" s="446"/>
      <c r="W71" s="446"/>
      <c r="Z71" s="451"/>
      <c r="AA71" s="451"/>
      <c r="AB71" s="451"/>
      <c r="AC71" s="451"/>
      <c r="AD71" s="451"/>
      <c r="AE71" s="451"/>
      <c r="AF71" s="451"/>
      <c r="AG71" s="451"/>
      <c r="AH71" s="451"/>
      <c r="AI71" s="451"/>
      <c r="AJ71" s="451"/>
      <c r="AK71" s="451"/>
      <c r="AL71" s="451"/>
      <c r="AM71" s="451"/>
      <c r="AN71" s="451"/>
      <c r="AO71" s="446"/>
      <c r="AP71" s="446"/>
      <c r="AQ71" s="446"/>
      <c r="AR71" s="446"/>
      <c r="AS71" s="449" t="e">
        <f>AO71/$AO$77</f>
        <v>#DIV/0!</v>
      </c>
      <c r="AT71" s="449"/>
      <c r="AU71" s="449"/>
    </row>
    <row r="72" spans="1:53" ht="12" customHeight="1" x14ac:dyDescent="0.3">
      <c r="B72" s="445"/>
      <c r="C72" s="445"/>
      <c r="D72" s="445"/>
      <c r="E72" s="445"/>
      <c r="F72" s="445"/>
      <c r="G72" s="445"/>
      <c r="H72" s="445"/>
      <c r="I72" s="445"/>
      <c r="J72" s="445"/>
      <c r="K72" s="445"/>
      <c r="L72" s="445"/>
      <c r="M72" s="445"/>
      <c r="N72" s="445"/>
      <c r="O72" s="445"/>
      <c r="P72" s="445"/>
      <c r="Q72" s="445"/>
      <c r="R72" s="445"/>
      <c r="S72" s="445"/>
      <c r="T72" s="446"/>
      <c r="U72" s="446"/>
      <c r="V72" s="446"/>
      <c r="W72" s="446"/>
      <c r="Z72" s="451"/>
      <c r="AA72" s="451"/>
      <c r="AB72" s="451"/>
      <c r="AC72" s="451"/>
      <c r="AD72" s="451"/>
      <c r="AE72" s="451"/>
      <c r="AF72" s="451"/>
      <c r="AG72" s="451"/>
      <c r="AH72" s="451"/>
      <c r="AI72" s="451"/>
      <c r="AJ72" s="451"/>
      <c r="AK72" s="451"/>
      <c r="AL72" s="451"/>
      <c r="AM72" s="451"/>
      <c r="AN72" s="451"/>
      <c r="AO72" s="446"/>
      <c r="AP72" s="446"/>
      <c r="AQ72" s="446"/>
      <c r="AR72" s="446"/>
      <c r="AS72" s="449"/>
      <c r="AT72" s="449"/>
      <c r="AU72" s="449"/>
    </row>
    <row r="73" spans="1:53" ht="12" customHeight="1" x14ac:dyDescent="0.3">
      <c r="B73" s="440"/>
      <c r="C73" s="440"/>
      <c r="D73" s="440"/>
      <c r="E73" s="440"/>
      <c r="F73" s="440"/>
      <c r="G73" s="440"/>
      <c r="H73" s="440"/>
      <c r="I73" s="440"/>
      <c r="J73" s="440"/>
      <c r="K73" s="440"/>
      <c r="L73" s="440"/>
      <c r="M73" s="440"/>
      <c r="N73" s="440"/>
      <c r="O73" s="440"/>
      <c r="P73" s="440"/>
      <c r="Q73" s="440"/>
      <c r="R73" s="440"/>
      <c r="S73" s="440"/>
      <c r="T73" s="441"/>
      <c r="U73" s="441"/>
      <c r="V73" s="441"/>
      <c r="W73" s="441"/>
      <c r="Z73" s="447" t="s">
        <v>82</v>
      </c>
      <c r="AA73" s="447"/>
      <c r="AB73" s="447"/>
      <c r="AC73" s="447"/>
      <c r="AD73" s="447"/>
      <c r="AE73" s="447"/>
      <c r="AF73" s="447"/>
      <c r="AG73" s="447"/>
      <c r="AH73" s="447"/>
      <c r="AI73" s="447"/>
      <c r="AJ73" s="447"/>
      <c r="AK73" s="447"/>
      <c r="AL73" s="447"/>
      <c r="AM73" s="447"/>
      <c r="AN73" s="447"/>
      <c r="AO73" s="453"/>
      <c r="AP73" s="453"/>
      <c r="AQ73" s="453"/>
      <c r="AR73" s="453"/>
      <c r="AS73" s="454" t="s">
        <v>964</v>
      </c>
      <c r="AT73" s="454"/>
      <c r="AU73" s="454"/>
    </row>
    <row r="74" spans="1:53" ht="12" customHeight="1" x14ac:dyDescent="0.3">
      <c r="B74" s="440"/>
      <c r="C74" s="440"/>
      <c r="D74" s="440"/>
      <c r="E74" s="440"/>
      <c r="F74" s="440"/>
      <c r="G74" s="440"/>
      <c r="H74" s="440"/>
      <c r="I74" s="440"/>
      <c r="J74" s="440"/>
      <c r="K74" s="440"/>
      <c r="L74" s="440"/>
      <c r="M74" s="440"/>
      <c r="N74" s="440"/>
      <c r="O74" s="440"/>
      <c r="P74" s="440"/>
      <c r="Q74" s="440"/>
      <c r="R74" s="440"/>
      <c r="S74" s="440"/>
      <c r="T74" s="441"/>
      <c r="U74" s="441"/>
      <c r="V74" s="441"/>
      <c r="W74" s="441"/>
      <c r="Z74" s="447"/>
      <c r="AA74" s="447"/>
      <c r="AB74" s="447"/>
      <c r="AC74" s="447"/>
      <c r="AD74" s="447"/>
      <c r="AE74" s="447"/>
      <c r="AF74" s="447"/>
      <c r="AG74" s="447"/>
      <c r="AH74" s="447"/>
      <c r="AI74" s="447"/>
      <c r="AJ74" s="447"/>
      <c r="AK74" s="447"/>
      <c r="AL74" s="447"/>
      <c r="AM74" s="447"/>
      <c r="AN74" s="447"/>
      <c r="AO74" s="453"/>
      <c r="AP74" s="453"/>
      <c r="AQ74" s="453"/>
      <c r="AR74" s="453"/>
      <c r="AS74" s="454"/>
      <c r="AT74" s="454"/>
      <c r="AU74" s="454"/>
    </row>
    <row r="75" spans="1:53" ht="12" customHeight="1" x14ac:dyDescent="0.3">
      <c r="B75" s="445"/>
      <c r="C75" s="445"/>
      <c r="D75" s="445"/>
      <c r="E75" s="445"/>
      <c r="F75" s="445"/>
      <c r="G75" s="445"/>
      <c r="H75" s="445"/>
      <c r="I75" s="445"/>
      <c r="J75" s="445"/>
      <c r="K75" s="445"/>
      <c r="L75" s="445"/>
      <c r="M75" s="445"/>
      <c r="N75" s="445"/>
      <c r="O75" s="445"/>
      <c r="P75" s="445"/>
      <c r="Q75" s="445"/>
      <c r="R75" s="445"/>
      <c r="S75" s="445"/>
      <c r="T75" s="446"/>
      <c r="U75" s="446"/>
      <c r="V75" s="446"/>
      <c r="W75" s="446"/>
      <c r="Z75" s="460" t="s">
        <v>956</v>
      </c>
      <c r="AA75" s="460"/>
      <c r="AB75" s="460"/>
      <c r="AC75" s="460"/>
      <c r="AD75" s="460"/>
      <c r="AE75" s="460"/>
      <c r="AF75" s="460"/>
      <c r="AG75" s="460"/>
      <c r="AH75" s="460"/>
      <c r="AI75" s="460"/>
      <c r="AJ75" s="460"/>
      <c r="AK75" s="460"/>
      <c r="AL75" s="460"/>
      <c r="AM75" s="460"/>
      <c r="AN75" s="460"/>
      <c r="AO75" s="461"/>
      <c r="AP75" s="461"/>
      <c r="AQ75" s="461"/>
      <c r="AR75" s="461"/>
      <c r="AS75" s="462" t="e">
        <f>AO75/$AO$77</f>
        <v>#DIV/0!</v>
      </c>
      <c r="AT75" s="462"/>
      <c r="AU75" s="462"/>
    </row>
    <row r="76" spans="1:53" ht="12" customHeight="1" x14ac:dyDescent="0.3">
      <c r="B76" s="445"/>
      <c r="C76" s="445"/>
      <c r="D76" s="445"/>
      <c r="E76" s="445"/>
      <c r="F76" s="445"/>
      <c r="G76" s="445"/>
      <c r="H76" s="445"/>
      <c r="I76" s="445"/>
      <c r="J76" s="445"/>
      <c r="K76" s="445"/>
      <c r="L76" s="445"/>
      <c r="M76" s="445"/>
      <c r="N76" s="445"/>
      <c r="O76" s="445"/>
      <c r="P76" s="445"/>
      <c r="Q76" s="445"/>
      <c r="R76" s="445"/>
      <c r="S76" s="445"/>
      <c r="T76" s="446"/>
      <c r="U76" s="446"/>
      <c r="V76" s="446"/>
      <c r="W76" s="446"/>
      <c r="Z76" s="460"/>
      <c r="AA76" s="460"/>
      <c r="AB76" s="460"/>
      <c r="AC76" s="460"/>
      <c r="AD76" s="460"/>
      <c r="AE76" s="460"/>
      <c r="AF76" s="460"/>
      <c r="AG76" s="460"/>
      <c r="AH76" s="460"/>
      <c r="AI76" s="460"/>
      <c r="AJ76" s="460"/>
      <c r="AK76" s="460"/>
      <c r="AL76" s="460"/>
      <c r="AM76" s="460"/>
      <c r="AN76" s="460"/>
      <c r="AO76" s="461"/>
      <c r="AP76" s="461"/>
      <c r="AQ76" s="461"/>
      <c r="AR76" s="461"/>
      <c r="AS76" s="462"/>
      <c r="AT76" s="462"/>
      <c r="AU76" s="462"/>
    </row>
    <row r="77" spans="1:53" ht="12" customHeight="1" x14ac:dyDescent="0.3">
      <c r="B77" s="455" t="s">
        <v>965</v>
      </c>
      <c r="C77" s="455"/>
      <c r="D77" s="455"/>
      <c r="E77" s="455"/>
      <c r="F77" s="455"/>
      <c r="G77" s="455"/>
      <c r="H77" s="455"/>
      <c r="I77" s="455"/>
      <c r="J77" s="455"/>
      <c r="K77" s="455"/>
      <c r="L77" s="455"/>
      <c r="M77" s="455"/>
      <c r="N77" s="455"/>
      <c r="O77" s="455"/>
      <c r="P77" s="455"/>
      <c r="Q77" s="455"/>
      <c r="R77" s="455"/>
      <c r="S77" s="455"/>
      <c r="T77" s="456">
        <f>SUM(T51:Z76)</f>
        <v>0</v>
      </c>
      <c r="U77" s="456"/>
      <c r="V77" s="456"/>
      <c r="W77" s="456"/>
      <c r="Z77" s="457" t="s">
        <v>966</v>
      </c>
      <c r="AA77" s="457"/>
      <c r="AB77" s="457"/>
      <c r="AC77" s="457"/>
      <c r="AD77" s="457"/>
      <c r="AE77" s="457"/>
      <c r="AF77" s="457"/>
      <c r="AG77" s="457"/>
      <c r="AH77" s="457"/>
      <c r="AI77" s="457"/>
      <c r="AJ77" s="457"/>
      <c r="AK77" s="457"/>
      <c r="AL77" s="457"/>
      <c r="AM77" s="457"/>
      <c r="AN77" s="457"/>
      <c r="AO77" s="458">
        <f>SUM(AO51:AR76)</f>
        <v>0</v>
      </c>
      <c r="AP77" s="458"/>
      <c r="AQ77" s="458"/>
      <c r="AR77" s="458"/>
      <c r="AS77" s="459" t="e">
        <f>AO77/$AO$77</f>
        <v>#DIV/0!</v>
      </c>
      <c r="AT77" s="459"/>
      <c r="AU77" s="459"/>
    </row>
    <row r="78" spans="1:53" ht="12" customHeight="1" x14ac:dyDescent="0.3">
      <c r="B78" s="455"/>
      <c r="C78" s="455"/>
      <c r="D78" s="455"/>
      <c r="E78" s="455"/>
      <c r="F78" s="455"/>
      <c r="G78" s="455"/>
      <c r="H78" s="455"/>
      <c r="I78" s="455"/>
      <c r="J78" s="455"/>
      <c r="K78" s="455"/>
      <c r="L78" s="455"/>
      <c r="M78" s="455"/>
      <c r="N78" s="455"/>
      <c r="O78" s="455"/>
      <c r="P78" s="455"/>
      <c r="Q78" s="455"/>
      <c r="R78" s="455"/>
      <c r="S78" s="455"/>
      <c r="T78" s="456"/>
      <c r="U78" s="456"/>
      <c r="V78" s="456"/>
      <c r="W78" s="456"/>
      <c r="Z78" s="457"/>
      <c r="AA78" s="457"/>
      <c r="AB78" s="457"/>
      <c r="AC78" s="457"/>
      <c r="AD78" s="457"/>
      <c r="AE78" s="457"/>
      <c r="AF78" s="457"/>
      <c r="AG78" s="457"/>
      <c r="AH78" s="457"/>
      <c r="AI78" s="457"/>
      <c r="AJ78" s="457"/>
      <c r="AK78" s="457"/>
      <c r="AL78" s="457"/>
      <c r="AM78" s="457"/>
      <c r="AN78" s="457"/>
      <c r="AO78" s="458"/>
      <c r="AP78" s="458"/>
      <c r="AQ78" s="458"/>
      <c r="AR78" s="458"/>
      <c r="AS78" s="459"/>
      <c r="AT78" s="459"/>
      <c r="AU78" s="459"/>
    </row>
    <row r="79" spans="1:53" x14ac:dyDescent="0.3">
      <c r="BA79" s="183"/>
    </row>
    <row r="80" spans="1:53" ht="12" customHeight="1" x14ac:dyDescent="0.3">
      <c r="A80" s="310" t="s">
        <v>967</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row>
    <row r="81" spans="40:48" ht="12" customHeight="1" x14ac:dyDescent="0.3">
      <c r="AN81" s="316" t="s">
        <v>186</v>
      </c>
      <c r="AO81" s="316"/>
      <c r="AP81" s="316"/>
      <c r="AQ81" s="316"/>
      <c r="AS81" s="452" t="s">
        <v>968</v>
      </c>
      <c r="AT81" s="452"/>
      <c r="AU81" s="452"/>
      <c r="AV81" s="452"/>
    </row>
    <row r="82" spans="40:48" ht="12" customHeight="1" x14ac:dyDescent="0.3">
      <c r="AN82" s="316"/>
      <c r="AO82" s="316"/>
      <c r="AP82" s="316"/>
      <c r="AQ82" s="316"/>
      <c r="AS82" s="452"/>
      <c r="AT82" s="452"/>
      <c r="AU82" s="452"/>
      <c r="AV82" s="452"/>
    </row>
  </sheetData>
  <mergeCells count="110">
    <mergeCell ref="A80:AV80"/>
    <mergeCell ref="AN81:AQ82"/>
    <mergeCell ref="AS81:AV82"/>
    <mergeCell ref="B73:S74"/>
    <mergeCell ref="T73:W74"/>
    <mergeCell ref="Z73:AN74"/>
    <mergeCell ref="AO73:AR74"/>
    <mergeCell ref="AS73:AU74"/>
    <mergeCell ref="B75:S76"/>
    <mergeCell ref="T75:W76"/>
    <mergeCell ref="B77:S78"/>
    <mergeCell ref="T77:W78"/>
    <mergeCell ref="Z77:AN78"/>
    <mergeCell ref="AO77:AR78"/>
    <mergeCell ref="AS77:AU78"/>
    <mergeCell ref="Z75:AN76"/>
    <mergeCell ref="AO75:AR76"/>
    <mergeCell ref="AS75:AU76"/>
    <mergeCell ref="B71:S72"/>
    <mergeCell ref="T71:W72"/>
    <mergeCell ref="Z71:AN72"/>
    <mergeCell ref="AO71:AR72"/>
    <mergeCell ref="AS67:AU68"/>
    <mergeCell ref="B69:S70"/>
    <mergeCell ref="T69:W70"/>
    <mergeCell ref="Z69:AN70"/>
    <mergeCell ref="AO69:AR70"/>
    <mergeCell ref="AS69:AU70"/>
    <mergeCell ref="B67:S68"/>
    <mergeCell ref="AS71:AU72"/>
    <mergeCell ref="T67:W68"/>
    <mergeCell ref="Z67:AN68"/>
    <mergeCell ref="AO67:AR68"/>
    <mergeCell ref="AS63:AU64"/>
    <mergeCell ref="B65:S66"/>
    <mergeCell ref="T65:W66"/>
    <mergeCell ref="Z65:AN66"/>
    <mergeCell ref="AO65:AR66"/>
    <mergeCell ref="AS65:AU66"/>
    <mergeCell ref="B63:S64"/>
    <mergeCell ref="T63:W64"/>
    <mergeCell ref="Z63:AN64"/>
    <mergeCell ref="AO63:AR64"/>
    <mergeCell ref="AS59:AU60"/>
    <mergeCell ref="B61:S62"/>
    <mergeCell ref="T61:W62"/>
    <mergeCell ref="Z61:AN62"/>
    <mergeCell ref="AO61:AR62"/>
    <mergeCell ref="AS61:AU62"/>
    <mergeCell ref="B59:S60"/>
    <mergeCell ref="T59:W60"/>
    <mergeCell ref="Z59:AN60"/>
    <mergeCell ref="AO59:AR60"/>
    <mergeCell ref="AS55:AU56"/>
    <mergeCell ref="B57:S58"/>
    <mergeCell ref="T57:W58"/>
    <mergeCell ref="Z57:AN58"/>
    <mergeCell ref="AO57:AR58"/>
    <mergeCell ref="AS57:AU58"/>
    <mergeCell ref="B55:S56"/>
    <mergeCell ref="T55:W56"/>
    <mergeCell ref="Z55:AN56"/>
    <mergeCell ref="AO55:AR56"/>
    <mergeCell ref="AS51:AU52"/>
    <mergeCell ref="B53:S54"/>
    <mergeCell ref="T53:W54"/>
    <mergeCell ref="Z53:AN54"/>
    <mergeCell ref="AO53:AR54"/>
    <mergeCell ref="AS53:AU54"/>
    <mergeCell ref="B51:S52"/>
    <mergeCell ref="T51:W52"/>
    <mergeCell ref="Z51:AN52"/>
    <mergeCell ref="AO51:AR52"/>
    <mergeCell ref="B43:AU44"/>
    <mergeCell ref="B46:W47"/>
    <mergeCell ref="Z46:AU47"/>
    <mergeCell ref="B49:S50"/>
    <mergeCell ref="T49:W50"/>
    <mergeCell ref="Z49:AN50"/>
    <mergeCell ref="AO49:AR50"/>
    <mergeCell ref="M34:T35"/>
    <mergeCell ref="W34:AD35"/>
    <mergeCell ref="AF34:AI35"/>
    <mergeCell ref="AS49:AU50"/>
    <mergeCell ref="A38:AV38"/>
    <mergeCell ref="A39:AV39"/>
    <mergeCell ref="A40:C42"/>
    <mergeCell ref="D40:AM42"/>
    <mergeCell ref="AN40:AV42"/>
    <mergeCell ref="M25:T26"/>
    <mergeCell ref="W25:AD26"/>
    <mergeCell ref="AF25:AI26"/>
    <mergeCell ref="M28:T29"/>
    <mergeCell ref="W28:AD29"/>
    <mergeCell ref="AF28:AI29"/>
    <mergeCell ref="M31:T32"/>
    <mergeCell ref="W31:AD32"/>
    <mergeCell ref="AF31:AI32"/>
    <mergeCell ref="A1:C3"/>
    <mergeCell ref="D1:AM3"/>
    <mergeCell ref="AN1:AV3"/>
    <mergeCell ref="A5:AV7"/>
    <mergeCell ref="M21:T22"/>
    <mergeCell ref="W21:AD22"/>
    <mergeCell ref="AF21:AO22"/>
    <mergeCell ref="AP21:AT22"/>
    <mergeCell ref="B8:AU12"/>
    <mergeCell ref="B14:AU15"/>
    <mergeCell ref="B16:AU17"/>
    <mergeCell ref="W18:AD19"/>
  </mergeCells>
  <phoneticPr fontId="0" type="noConversion"/>
  <conditionalFormatting sqref="B8">
    <cfRule type="cellIs" dxfId="141" priority="2" operator="equal">
      <formula>0</formula>
    </cfRule>
  </conditionalFormatting>
  <conditionalFormatting sqref="B51 B53 B55 B57 T51 T53 T55 T63 T67 T71 T75 T65 T69 T73 T77 T57 T59 T61">
    <cfRule type="cellIs" dxfId="140" priority="3" operator="equal">
      <formula>""</formula>
    </cfRule>
    <cfRule type="cellIs" dxfId="139" priority="4" operator="equal">
      <formula>0</formula>
    </cfRule>
  </conditionalFormatting>
  <conditionalFormatting sqref="B59">
    <cfRule type="cellIs" dxfId="138" priority="5" operator="equal">
      <formula>""</formula>
    </cfRule>
    <cfRule type="cellIs" dxfId="137" priority="6" operator="equal">
      <formula>0</formula>
    </cfRule>
  </conditionalFormatting>
  <conditionalFormatting sqref="B67">
    <cfRule type="cellIs" dxfId="136" priority="7" operator="equal">
      <formula>""</formula>
    </cfRule>
    <cfRule type="cellIs" dxfId="135" priority="8" operator="equal">
      <formula>0</formula>
    </cfRule>
  </conditionalFormatting>
  <conditionalFormatting sqref="B63">
    <cfRule type="cellIs" dxfId="134" priority="9" operator="equal">
      <formula>""</formula>
    </cfRule>
    <cfRule type="cellIs" dxfId="133" priority="10" operator="equal">
      <formula>0</formula>
    </cfRule>
  </conditionalFormatting>
  <conditionalFormatting sqref="B71">
    <cfRule type="cellIs" dxfId="132" priority="11" operator="equal">
      <formula>""</formula>
    </cfRule>
    <cfRule type="cellIs" dxfId="131" priority="12" operator="equal">
      <formula>0</formula>
    </cfRule>
  </conditionalFormatting>
  <conditionalFormatting sqref="B61">
    <cfRule type="cellIs" dxfId="130" priority="13" operator="equal">
      <formula>""</formula>
    </cfRule>
    <cfRule type="cellIs" dxfId="129" priority="14" operator="equal">
      <formula>0</formula>
    </cfRule>
  </conditionalFormatting>
  <conditionalFormatting sqref="B65">
    <cfRule type="cellIs" dxfId="128" priority="15" operator="equal">
      <formula>""</formula>
    </cfRule>
    <cfRule type="cellIs" dxfId="127" priority="16" operator="equal">
      <formula>0</formula>
    </cfRule>
  </conditionalFormatting>
  <conditionalFormatting sqref="B69">
    <cfRule type="cellIs" dxfId="126" priority="17" operator="equal">
      <formula>""</formula>
    </cfRule>
    <cfRule type="cellIs" dxfId="125" priority="18" operator="equal">
      <formula>0</formula>
    </cfRule>
  </conditionalFormatting>
  <conditionalFormatting sqref="B75">
    <cfRule type="cellIs" dxfId="124" priority="19" operator="equal">
      <formula>""</formula>
    </cfRule>
    <cfRule type="cellIs" dxfId="123" priority="20" operator="equal">
      <formula>0</formula>
    </cfRule>
  </conditionalFormatting>
  <conditionalFormatting sqref="B73">
    <cfRule type="cellIs" dxfId="122" priority="21" operator="equal">
      <formula>""</formula>
    </cfRule>
    <cfRule type="cellIs" dxfId="121" priority="22" operator="equal">
      <formula>0</formula>
    </cfRule>
  </conditionalFormatting>
  <conditionalFormatting sqref="B77">
    <cfRule type="cellIs" dxfId="120" priority="23" operator="equal">
      <formula>""</formula>
    </cfRule>
    <cfRule type="cellIs" dxfId="119" priority="24"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18" priority="25" operator="equal">
      <formula>0</formula>
    </cfRule>
  </conditionalFormatting>
  <conditionalFormatting sqref="AO49 Z49">
    <cfRule type="cellIs" dxfId="117" priority="26" operator="equal">
      <formula>0</formula>
    </cfRule>
  </conditionalFormatting>
  <conditionalFormatting sqref="AS49">
    <cfRule type="cellIs" dxfId="116" priority="27" operator="equal">
      <formula>0</formula>
    </cfRule>
  </conditionalFormatting>
  <conditionalFormatting sqref="Z51">
    <cfRule type="cellIs" dxfId="115" priority="28" operator="equal">
      <formula>""</formula>
    </cfRule>
    <cfRule type="cellIs" dxfId="114" priority="29" operator="equal">
      <formula>0</formula>
    </cfRule>
  </conditionalFormatting>
  <conditionalFormatting sqref="Z51:AN52">
    <cfRule type="cellIs" dxfId="113" priority="30" operator="equal">
      <formula>0</formula>
    </cfRule>
  </conditionalFormatting>
  <conditionalFormatting sqref="AO51">
    <cfRule type="cellIs" dxfId="112" priority="31" operator="equal">
      <formula>""</formula>
    </cfRule>
    <cfRule type="cellIs" dxfId="111" priority="32" operator="equal">
      <formula>0</formula>
    </cfRule>
  </conditionalFormatting>
  <conditionalFormatting sqref="AO51">
    <cfRule type="cellIs" dxfId="110" priority="33" operator="equal">
      <formula>0</formula>
    </cfRule>
  </conditionalFormatting>
  <conditionalFormatting sqref="Z53">
    <cfRule type="cellIs" dxfId="109" priority="34" operator="equal">
      <formula>""</formula>
    </cfRule>
    <cfRule type="cellIs" dxfId="108" priority="35" operator="equal">
      <formula>0</formula>
    </cfRule>
  </conditionalFormatting>
  <conditionalFormatting sqref="Z53:AN54">
    <cfRule type="cellIs" dxfId="107" priority="36" operator="equal">
      <formula>0</formula>
    </cfRule>
  </conditionalFormatting>
  <conditionalFormatting sqref="Z55 Z59">
    <cfRule type="cellIs" dxfId="106" priority="37" operator="equal">
      <formula>""</formula>
    </cfRule>
    <cfRule type="cellIs" dxfId="105" priority="38" operator="equal">
      <formula>0</formula>
    </cfRule>
  </conditionalFormatting>
  <conditionalFormatting sqref="Z55:AN56 Z59:AN60">
    <cfRule type="cellIs" dxfId="104" priority="39" operator="equal">
      <formula>0</formula>
    </cfRule>
  </conditionalFormatting>
  <conditionalFormatting sqref="Z73">
    <cfRule type="cellIs" dxfId="103" priority="40" operator="equal">
      <formula>""</formula>
    </cfRule>
    <cfRule type="cellIs" dxfId="102" priority="41" operator="equal">
      <formula>0</formula>
    </cfRule>
  </conditionalFormatting>
  <conditionalFormatting sqref="Z73:AN74">
    <cfRule type="cellIs" dxfId="101" priority="42" operator="equal">
      <formula>0</formula>
    </cfRule>
  </conditionalFormatting>
  <conditionalFormatting sqref="Z75">
    <cfRule type="cellIs" dxfId="100" priority="43" operator="equal">
      <formula>""</formula>
    </cfRule>
    <cfRule type="cellIs" dxfId="99" priority="44" operator="equal">
      <formula>0</formula>
    </cfRule>
  </conditionalFormatting>
  <conditionalFormatting sqref="Z75:AN76">
    <cfRule type="cellIs" dxfId="98" priority="45" operator="equal">
      <formula>0</formula>
    </cfRule>
  </conditionalFormatting>
  <conditionalFormatting sqref="AS53 AS57 AS73">
    <cfRule type="cellIs" dxfId="97" priority="46" operator="equal">
      <formula>0</formula>
    </cfRule>
  </conditionalFormatting>
  <conditionalFormatting sqref="Z77">
    <cfRule type="cellIs" dxfId="96" priority="47" operator="equal">
      <formula>""</formula>
    </cfRule>
    <cfRule type="cellIs" dxfId="95" priority="48" operator="equal">
      <formula>0</formula>
    </cfRule>
  </conditionalFormatting>
  <conditionalFormatting sqref="Z77:AN78">
    <cfRule type="cellIs" dxfId="94" priority="49" operator="equal">
      <formula>0</formula>
    </cfRule>
  </conditionalFormatting>
  <conditionalFormatting sqref="AO55 AO59 AO75">
    <cfRule type="cellIs" dxfId="93" priority="50" operator="equal">
      <formula>""</formula>
    </cfRule>
    <cfRule type="cellIs" dxfId="92" priority="51" operator="equal">
      <formula>0</formula>
    </cfRule>
  </conditionalFormatting>
  <conditionalFormatting sqref="AO55 AO59 AO75">
    <cfRule type="cellIs" dxfId="91" priority="52" operator="equal">
      <formula>0</formula>
    </cfRule>
  </conditionalFormatting>
  <conditionalFormatting sqref="AO53 AO57 AO73 AO77">
    <cfRule type="cellIs" dxfId="90" priority="53" operator="equal">
      <formula>""</formula>
    </cfRule>
    <cfRule type="cellIs" dxfId="89" priority="54" operator="equal">
      <formula>0</formula>
    </cfRule>
  </conditionalFormatting>
  <conditionalFormatting sqref="AO53 AO57 AO73 AO77">
    <cfRule type="cellIs" dxfId="88" priority="55" operator="equal">
      <formula>0</formula>
    </cfRule>
  </conditionalFormatting>
  <conditionalFormatting sqref="AS51">
    <cfRule type="cellIs" dxfId="87" priority="56" operator="equal">
      <formula>""</formula>
    </cfRule>
    <cfRule type="cellIs" dxfId="86" priority="57" operator="equal">
      <formula>0</formula>
    </cfRule>
  </conditionalFormatting>
  <conditionalFormatting sqref="AS51">
    <cfRule type="cellIs" dxfId="85" priority="58" operator="equal">
      <formula>0</formula>
    </cfRule>
  </conditionalFormatting>
  <conditionalFormatting sqref="AS77">
    <cfRule type="cellIs" dxfId="84" priority="59" operator="equal">
      <formula>""</formula>
    </cfRule>
    <cfRule type="cellIs" dxfId="83" priority="60" operator="equal">
      <formula>0</formula>
    </cfRule>
  </conditionalFormatting>
  <conditionalFormatting sqref="AS77">
    <cfRule type="cellIs" dxfId="82" priority="61" operator="equal">
      <formula>0</formula>
    </cfRule>
  </conditionalFormatting>
  <conditionalFormatting sqref="AS55 AS59 AS75">
    <cfRule type="cellIs" dxfId="81" priority="62" operator="equal">
      <formula>""</formula>
    </cfRule>
    <cfRule type="cellIs" dxfId="80" priority="63" operator="equal">
      <formula>0</formula>
    </cfRule>
  </conditionalFormatting>
  <conditionalFormatting sqref="AS55 AS59 AS75">
    <cfRule type="cellIs" dxfId="79" priority="64" operator="equal">
      <formula>0</formula>
    </cfRule>
  </conditionalFormatting>
  <conditionalFormatting sqref="AS53 AS57 AS73">
    <cfRule type="cellIs" dxfId="78" priority="65" operator="equal">
      <formula>""</formula>
    </cfRule>
    <cfRule type="cellIs" dxfId="77" priority="66" operator="equal">
      <formula>0</formula>
    </cfRule>
  </conditionalFormatting>
  <conditionalFormatting sqref="AO61 AO65 AO69">
    <cfRule type="cellIs" dxfId="76" priority="67" operator="equal">
      <formula>""</formula>
    </cfRule>
    <cfRule type="cellIs" dxfId="75" priority="68" operator="equal">
      <formula>0</formula>
    </cfRule>
  </conditionalFormatting>
  <conditionalFormatting sqref="AO61 AO65 AO69">
    <cfRule type="cellIs" dxfId="74" priority="69" operator="equal">
      <formula>0</formula>
    </cfRule>
  </conditionalFormatting>
  <conditionalFormatting sqref="Z57">
    <cfRule type="cellIs" dxfId="73" priority="70" operator="equal">
      <formula>""</formula>
    </cfRule>
    <cfRule type="cellIs" dxfId="72" priority="71" operator="equal">
      <formula>0</formula>
    </cfRule>
  </conditionalFormatting>
  <conditionalFormatting sqref="Z57:AN58">
    <cfRule type="cellIs" dxfId="71" priority="72" operator="equal">
      <formula>0</formula>
    </cfRule>
  </conditionalFormatting>
  <conditionalFormatting sqref="AS63 AS67 AS71">
    <cfRule type="cellIs" dxfId="70" priority="73" operator="equal">
      <formula>""</formula>
    </cfRule>
    <cfRule type="cellIs" dxfId="69" priority="74" operator="equal">
      <formula>0</formula>
    </cfRule>
  </conditionalFormatting>
  <conditionalFormatting sqref="AS63 AS67 AS71">
    <cfRule type="cellIs" dxfId="68" priority="75" operator="equal">
      <formula>0</formula>
    </cfRule>
  </conditionalFormatting>
  <conditionalFormatting sqref="AO63 AO67 AO71">
    <cfRule type="cellIs" dxfId="67" priority="76" operator="equal">
      <formula>""</formula>
    </cfRule>
    <cfRule type="cellIs" dxfId="66" priority="77" operator="equal">
      <formula>0</formula>
    </cfRule>
  </conditionalFormatting>
  <conditionalFormatting sqref="AO63 AO67 AO71">
    <cfRule type="cellIs" dxfId="65" priority="78" operator="equal">
      <formula>0</formula>
    </cfRule>
  </conditionalFormatting>
  <conditionalFormatting sqref="AS61 AS65 AS69">
    <cfRule type="cellIs" dxfId="64" priority="79" operator="equal">
      <formula>0</formula>
    </cfRule>
  </conditionalFormatting>
  <conditionalFormatting sqref="AS61 AS65 AS69">
    <cfRule type="cellIs" dxfId="63" priority="80" operator="equal">
      <formula>""</formula>
    </cfRule>
    <cfRule type="cellIs" dxfId="62" priority="81" operator="equal">
      <formula>0</formula>
    </cfRule>
  </conditionalFormatting>
  <conditionalFormatting sqref="Z61 Z65 Z69">
    <cfRule type="cellIs" dxfId="61" priority="82" operator="equal">
      <formula>""</formula>
    </cfRule>
    <cfRule type="cellIs" dxfId="60" priority="83" operator="equal">
      <formula>0</formula>
    </cfRule>
  </conditionalFormatting>
  <conditionalFormatting sqref="Z61:AN62 Z65:AN66 Z69:AN70">
    <cfRule type="cellIs" dxfId="59" priority="84" operator="equal">
      <formula>0</formula>
    </cfRule>
  </conditionalFormatting>
  <conditionalFormatting sqref="Z63 Z67 Z71">
    <cfRule type="cellIs" dxfId="58" priority="85" operator="equal">
      <formula>""</formula>
    </cfRule>
    <cfRule type="cellIs" dxfId="57" priority="86" operator="equal">
      <formula>0</formula>
    </cfRule>
  </conditionalFormatting>
  <conditionalFormatting sqref="Z63:AN64 Z67:AN68 Z71:AN72">
    <cfRule type="cellIs" dxfId="56" priority="87" operator="equal">
      <formula>0</formula>
    </cfRule>
  </conditionalFormatting>
  <hyperlinks>
    <hyperlink ref="AN81" location="'Mise en oeuvre'!Zone_d_impression" display="précédent"/>
    <hyperlink ref="AS81" location="'Page de garde'!Zone_d_impression" display="Retour accueil"/>
  </hyperlinks>
  <pageMargins left="0.7" right="0.7" top="0.75" bottom="0.75" header="0.51180555555555496" footer="0.51180555555555496"/>
  <pageSetup paperSize="9" firstPageNumber="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8"/>
  <sheetViews>
    <sheetView showGridLines="0" showRowColHeaders="0" topLeftCell="B1" zoomScale="75" zoomScaleNormal="75" workbookViewId="0">
      <selection activeCell="H7" sqref="H7"/>
    </sheetView>
  </sheetViews>
  <sheetFormatPr baseColWidth="10" defaultColWidth="10.6640625" defaultRowHeight="14.4" x14ac:dyDescent="0.3"/>
  <cols>
    <col min="1" max="1" width="20.44140625" hidden="1" customWidth="1"/>
    <col min="2" max="2" width="32.88671875" style="231" customWidth="1"/>
    <col min="3" max="3" width="19.44140625" style="112" customWidth="1"/>
    <col min="4" max="4" width="22" hidden="1" customWidth="1"/>
    <col min="5" max="5" width="62" customWidth="1"/>
    <col min="6" max="6" width="33.5546875" customWidth="1"/>
    <col min="7" max="7" width="15" customWidth="1"/>
    <col min="8" max="8" width="19.5546875" customWidth="1"/>
    <col min="9" max="9" width="22.33203125" customWidth="1"/>
    <col min="10" max="10" width="16.88671875" customWidth="1"/>
  </cols>
  <sheetData>
    <row r="1" spans="1:7" s="98" customFormat="1" ht="72.75" customHeight="1" x14ac:dyDescent="0.3">
      <c r="B1" s="463" t="s">
        <v>1109</v>
      </c>
      <c r="C1" s="463"/>
      <c r="D1" s="463"/>
      <c r="E1" s="463"/>
      <c r="F1" s="463"/>
      <c r="G1" s="113">
        <v>1</v>
      </c>
    </row>
    <row r="2" spans="1:7" x14ac:dyDescent="0.3">
      <c r="A2" s="222" t="s">
        <v>192</v>
      </c>
      <c r="B2" s="227" t="s">
        <v>193</v>
      </c>
      <c r="C2" s="114" t="s">
        <v>194</v>
      </c>
      <c r="D2" s="114" t="s">
        <v>195</v>
      </c>
      <c r="E2" s="114" t="s">
        <v>196</v>
      </c>
      <c r="F2" s="114" t="s">
        <v>197</v>
      </c>
      <c r="G2" s="115">
        <v>2</v>
      </c>
    </row>
    <row r="3" spans="1:7" x14ac:dyDescent="0.3">
      <c r="A3" s="223" t="s">
        <v>198</v>
      </c>
      <c r="B3" s="228" t="s">
        <v>199</v>
      </c>
      <c r="C3" s="226"/>
      <c r="D3" s="225" t="s">
        <v>200</v>
      </c>
      <c r="E3" s="225" t="s">
        <v>201</v>
      </c>
      <c r="F3" s="225" t="s">
        <v>202</v>
      </c>
    </row>
    <row r="4" spans="1:7" x14ac:dyDescent="0.3">
      <c r="A4" s="224" t="s">
        <v>203</v>
      </c>
      <c r="B4" s="229" t="s">
        <v>204</v>
      </c>
      <c r="C4" s="226"/>
      <c r="D4" s="225" t="s">
        <v>205</v>
      </c>
      <c r="E4" s="225" t="s">
        <v>206</v>
      </c>
      <c r="F4" s="225" t="s">
        <v>207</v>
      </c>
    </row>
    <row r="5" spans="1:7" x14ac:dyDescent="0.3">
      <c r="A5" s="224" t="s">
        <v>208</v>
      </c>
      <c r="B5" s="229" t="s">
        <v>209</v>
      </c>
      <c r="C5" s="226"/>
      <c r="D5" s="225" t="s">
        <v>210</v>
      </c>
      <c r="E5" s="225" t="s">
        <v>211</v>
      </c>
      <c r="F5" s="225" t="s">
        <v>210</v>
      </c>
    </row>
    <row r="6" spans="1:7" x14ac:dyDescent="0.3">
      <c r="A6" s="224" t="s">
        <v>212</v>
      </c>
      <c r="B6" s="229" t="s">
        <v>213</v>
      </c>
      <c r="C6" s="226"/>
      <c r="D6" s="225" t="s">
        <v>214</v>
      </c>
      <c r="E6" s="225" t="s">
        <v>215</v>
      </c>
      <c r="F6" s="225" t="s">
        <v>210</v>
      </c>
    </row>
    <row r="7" spans="1:7" x14ac:dyDescent="0.3">
      <c r="A7" s="224" t="s">
        <v>216</v>
      </c>
      <c r="B7" s="229" t="s">
        <v>217</v>
      </c>
      <c r="C7" s="226"/>
      <c r="D7" s="225" t="s">
        <v>218</v>
      </c>
      <c r="E7" s="225" t="s">
        <v>219</v>
      </c>
      <c r="F7" s="225" t="s">
        <v>220</v>
      </c>
    </row>
    <row r="8" spans="1:7" x14ac:dyDescent="0.3">
      <c r="A8" s="224" t="s">
        <v>221</v>
      </c>
      <c r="B8" s="228" t="s">
        <v>222</v>
      </c>
      <c r="C8" s="226"/>
      <c r="D8" s="225" t="s">
        <v>223</v>
      </c>
      <c r="E8" s="225" t="s">
        <v>219</v>
      </c>
      <c r="F8" s="225" t="s">
        <v>220</v>
      </c>
    </row>
    <row r="9" spans="1:7" x14ac:dyDescent="0.3">
      <c r="A9" s="224" t="s">
        <v>224</v>
      </c>
      <c r="B9" s="229" t="s">
        <v>225</v>
      </c>
      <c r="C9" s="226"/>
      <c r="D9" s="225" t="s">
        <v>218</v>
      </c>
      <c r="E9" s="225" t="s">
        <v>226</v>
      </c>
      <c r="F9" s="225" t="s">
        <v>227</v>
      </c>
    </row>
    <row r="10" spans="1:7" x14ac:dyDescent="0.3">
      <c r="A10" s="224" t="s">
        <v>228</v>
      </c>
      <c r="B10" s="229" t="s">
        <v>229</v>
      </c>
      <c r="C10" s="226"/>
      <c r="D10" s="225" t="s">
        <v>230</v>
      </c>
      <c r="E10" s="225" t="s">
        <v>231</v>
      </c>
      <c r="F10" s="225" t="s">
        <v>207</v>
      </c>
    </row>
    <row r="11" spans="1:7" x14ac:dyDescent="0.3">
      <c r="A11" s="224" t="s">
        <v>232</v>
      </c>
      <c r="B11" s="229" t="s">
        <v>233</v>
      </c>
      <c r="C11" s="226"/>
      <c r="D11" s="225" t="s">
        <v>234</v>
      </c>
      <c r="E11" s="225" t="s">
        <v>211</v>
      </c>
      <c r="F11" s="225" t="s">
        <v>210</v>
      </c>
    </row>
    <row r="12" spans="1:7" x14ac:dyDescent="0.3">
      <c r="A12" s="224" t="s">
        <v>235</v>
      </c>
      <c r="B12" s="229" t="s">
        <v>236</v>
      </c>
      <c r="C12" s="226"/>
      <c r="D12" s="225" t="s">
        <v>237</v>
      </c>
      <c r="E12" s="225" t="s">
        <v>219</v>
      </c>
      <c r="F12" s="225" t="s">
        <v>220</v>
      </c>
    </row>
    <row r="13" spans="1:7" x14ac:dyDescent="0.3">
      <c r="A13" s="224" t="s">
        <v>238</v>
      </c>
      <c r="B13" s="229" t="s">
        <v>239</v>
      </c>
      <c r="C13" s="226"/>
      <c r="D13" s="225" t="s">
        <v>240</v>
      </c>
      <c r="E13" s="225" t="s">
        <v>241</v>
      </c>
      <c r="F13" s="225" t="s">
        <v>220</v>
      </c>
    </row>
    <row r="14" spans="1:7" x14ac:dyDescent="0.3">
      <c r="A14" s="224" t="s">
        <v>242</v>
      </c>
      <c r="B14" s="230" t="s">
        <v>243</v>
      </c>
      <c r="C14" s="226"/>
      <c r="D14" s="225" t="s">
        <v>223</v>
      </c>
      <c r="E14" s="225" t="s">
        <v>219</v>
      </c>
      <c r="F14" s="225" t="s">
        <v>220</v>
      </c>
    </row>
    <row r="15" spans="1:7" x14ac:dyDescent="0.3">
      <c r="A15" s="224" t="s">
        <v>244</v>
      </c>
      <c r="B15" s="229" t="s">
        <v>245</v>
      </c>
      <c r="C15" s="226"/>
      <c r="D15" s="225" t="s">
        <v>246</v>
      </c>
      <c r="E15" s="225" t="s">
        <v>211</v>
      </c>
      <c r="F15" s="225" t="s">
        <v>210</v>
      </c>
    </row>
    <row r="16" spans="1:7" x14ac:dyDescent="0.3">
      <c r="A16" s="224" t="s">
        <v>247</v>
      </c>
      <c r="B16" s="229" t="s">
        <v>248</v>
      </c>
      <c r="C16" s="226"/>
      <c r="D16" s="225" t="s">
        <v>249</v>
      </c>
      <c r="E16" s="225" t="s">
        <v>206</v>
      </c>
      <c r="F16" s="225" t="s">
        <v>207</v>
      </c>
    </row>
    <row r="17" spans="1:6" x14ac:dyDescent="0.3">
      <c r="A17" s="224" t="s">
        <v>250</v>
      </c>
      <c r="B17" s="229" t="s">
        <v>251</v>
      </c>
      <c r="C17" s="226"/>
      <c r="D17" s="225" t="s">
        <v>218</v>
      </c>
      <c r="E17" s="225" t="s">
        <v>219</v>
      </c>
      <c r="F17" s="225" t="s">
        <v>220</v>
      </c>
    </row>
    <row r="18" spans="1:6" x14ac:dyDescent="0.3">
      <c r="A18" s="224" t="s">
        <v>252</v>
      </c>
      <c r="B18" s="229" t="s">
        <v>253</v>
      </c>
      <c r="C18" s="226"/>
      <c r="D18" s="225" t="s">
        <v>240</v>
      </c>
      <c r="E18" s="225" t="s">
        <v>241</v>
      </c>
      <c r="F18" s="225" t="s">
        <v>220</v>
      </c>
    </row>
    <row r="19" spans="1:6" x14ac:dyDescent="0.3">
      <c r="A19" s="224" t="s">
        <v>254</v>
      </c>
      <c r="B19" s="230" t="s">
        <v>255</v>
      </c>
      <c r="C19" s="226"/>
      <c r="D19" s="225" t="s">
        <v>256</v>
      </c>
      <c r="E19" s="225" t="s">
        <v>211</v>
      </c>
      <c r="F19" s="225" t="s">
        <v>210</v>
      </c>
    </row>
    <row r="20" spans="1:6" x14ac:dyDescent="0.3">
      <c r="A20" s="224" t="s">
        <v>257</v>
      </c>
      <c r="B20" s="229" t="s">
        <v>258</v>
      </c>
      <c r="C20" s="226"/>
      <c r="D20" s="225" t="s">
        <v>234</v>
      </c>
      <c r="E20" s="225" t="s">
        <v>211</v>
      </c>
      <c r="F20" s="225" t="s">
        <v>210</v>
      </c>
    </row>
    <row r="21" spans="1:6" x14ac:dyDescent="0.3">
      <c r="A21" s="224" t="s">
        <v>259</v>
      </c>
      <c r="B21" s="229" t="s">
        <v>260</v>
      </c>
      <c r="C21" s="226"/>
      <c r="D21" s="225" t="s">
        <v>223</v>
      </c>
      <c r="E21" s="225" t="s">
        <v>219</v>
      </c>
      <c r="F21" s="225" t="s">
        <v>220</v>
      </c>
    </row>
    <row r="22" spans="1:6" x14ac:dyDescent="0.3">
      <c r="A22" s="224" t="s">
        <v>261</v>
      </c>
      <c r="B22" s="230" t="s">
        <v>262</v>
      </c>
      <c r="C22" s="226"/>
      <c r="D22" s="225" t="s">
        <v>223</v>
      </c>
      <c r="E22" s="225" t="s">
        <v>219</v>
      </c>
      <c r="F22" s="225" t="s">
        <v>220</v>
      </c>
    </row>
    <row r="23" spans="1:6" x14ac:dyDescent="0.3">
      <c r="A23" s="224" t="s">
        <v>263</v>
      </c>
      <c r="B23" s="230" t="s">
        <v>264</v>
      </c>
      <c r="C23" s="226"/>
      <c r="D23" s="225" t="s">
        <v>223</v>
      </c>
      <c r="E23" s="225" t="s">
        <v>219</v>
      </c>
      <c r="F23" s="225" t="s">
        <v>220</v>
      </c>
    </row>
    <row r="24" spans="1:6" x14ac:dyDescent="0.3">
      <c r="A24" s="224" t="s">
        <v>265</v>
      </c>
      <c r="B24" s="229" t="s">
        <v>266</v>
      </c>
      <c r="C24" s="226"/>
      <c r="D24" s="225" t="s">
        <v>234</v>
      </c>
      <c r="E24" s="225" t="s">
        <v>211</v>
      </c>
      <c r="F24" s="225" t="s">
        <v>210</v>
      </c>
    </row>
    <row r="25" spans="1:6" x14ac:dyDescent="0.3">
      <c r="A25" s="224" t="s">
        <v>267</v>
      </c>
      <c r="B25" s="229" t="s">
        <v>268</v>
      </c>
      <c r="C25" s="226"/>
      <c r="D25" s="225" t="s">
        <v>269</v>
      </c>
      <c r="E25" s="225" t="s">
        <v>226</v>
      </c>
      <c r="F25" s="225" t="s">
        <v>227</v>
      </c>
    </row>
    <row r="26" spans="1:6" x14ac:dyDescent="0.3">
      <c r="A26" s="224" t="s">
        <v>270</v>
      </c>
      <c r="B26" s="229" t="s">
        <v>271</v>
      </c>
      <c r="C26" s="226"/>
      <c r="D26" s="225" t="s">
        <v>237</v>
      </c>
      <c r="E26" s="225" t="s">
        <v>272</v>
      </c>
      <c r="F26" s="225" t="s">
        <v>220</v>
      </c>
    </row>
    <row r="27" spans="1:6" x14ac:dyDescent="0.3">
      <c r="A27" s="224" t="s">
        <v>273</v>
      </c>
      <c r="B27" s="229" t="s">
        <v>274</v>
      </c>
      <c r="C27" s="226"/>
      <c r="D27" s="225" t="s">
        <v>218</v>
      </c>
      <c r="E27" s="225" t="s">
        <v>226</v>
      </c>
      <c r="F27" s="225" t="s">
        <v>227</v>
      </c>
    </row>
    <row r="28" spans="1:6" x14ac:dyDescent="0.3">
      <c r="A28" s="224" t="s">
        <v>275</v>
      </c>
      <c r="B28" s="230" t="s">
        <v>276</v>
      </c>
      <c r="C28" s="226"/>
      <c r="D28" s="225" t="s">
        <v>223</v>
      </c>
      <c r="E28" s="225" t="s">
        <v>219</v>
      </c>
      <c r="F28" s="225" t="s">
        <v>220</v>
      </c>
    </row>
    <row r="29" spans="1:6" x14ac:dyDescent="0.3">
      <c r="A29" s="224" t="s">
        <v>277</v>
      </c>
      <c r="B29" s="228" t="s">
        <v>278</v>
      </c>
      <c r="C29" s="226"/>
      <c r="D29" s="225" t="s">
        <v>256</v>
      </c>
      <c r="E29" s="225" t="s">
        <v>211</v>
      </c>
      <c r="F29" s="225" t="s">
        <v>210</v>
      </c>
    </row>
    <row r="30" spans="1:6" x14ac:dyDescent="0.3">
      <c r="A30" s="224" t="s">
        <v>279</v>
      </c>
      <c r="B30" s="230" t="s">
        <v>280</v>
      </c>
      <c r="C30" s="226"/>
      <c r="D30" s="225" t="s">
        <v>200</v>
      </c>
      <c r="E30" s="225" t="s">
        <v>281</v>
      </c>
      <c r="F30" s="225" t="s">
        <v>202</v>
      </c>
    </row>
    <row r="31" spans="1:6" x14ac:dyDescent="0.3">
      <c r="A31" s="224" t="s">
        <v>282</v>
      </c>
      <c r="B31" s="229" t="s">
        <v>283</v>
      </c>
      <c r="C31" s="226"/>
      <c r="D31" s="225" t="s">
        <v>218</v>
      </c>
      <c r="E31" s="225" t="s">
        <v>226</v>
      </c>
      <c r="F31" s="225" t="s">
        <v>227</v>
      </c>
    </row>
    <row r="32" spans="1:6" x14ac:dyDescent="0.3">
      <c r="A32" s="224" t="s">
        <v>284</v>
      </c>
      <c r="B32" s="229" t="s">
        <v>285</v>
      </c>
      <c r="C32" s="226"/>
      <c r="D32" s="225" t="s">
        <v>240</v>
      </c>
      <c r="E32" s="225" t="s">
        <v>241</v>
      </c>
      <c r="F32" s="225" t="s">
        <v>220</v>
      </c>
    </row>
    <row r="33" spans="1:6" x14ac:dyDescent="0.3">
      <c r="A33" s="224" t="s">
        <v>286</v>
      </c>
      <c r="B33" s="229" t="s">
        <v>287</v>
      </c>
      <c r="C33" s="226"/>
      <c r="D33" s="225" t="s">
        <v>223</v>
      </c>
      <c r="E33" s="225" t="s">
        <v>219</v>
      </c>
      <c r="F33" s="225" t="s">
        <v>220</v>
      </c>
    </row>
    <row r="34" spans="1:6" x14ac:dyDescent="0.3">
      <c r="A34" s="224" t="s">
        <v>288</v>
      </c>
      <c r="B34" s="229" t="s">
        <v>289</v>
      </c>
      <c r="C34" s="226"/>
      <c r="D34" s="225" t="s">
        <v>218</v>
      </c>
      <c r="E34" s="225" t="s">
        <v>226</v>
      </c>
      <c r="F34" s="225" t="s">
        <v>227</v>
      </c>
    </row>
    <row r="35" spans="1:6" x14ac:dyDescent="0.3">
      <c r="A35" s="224" t="s">
        <v>290</v>
      </c>
      <c r="B35" s="229" t="s">
        <v>291</v>
      </c>
      <c r="C35" s="226"/>
      <c r="D35" s="225" t="s">
        <v>269</v>
      </c>
      <c r="E35" s="225" t="s">
        <v>226</v>
      </c>
      <c r="F35" s="225" t="s">
        <v>227</v>
      </c>
    </row>
    <row r="36" spans="1:6" x14ac:dyDescent="0.3">
      <c r="A36" s="224" t="s">
        <v>292</v>
      </c>
      <c r="B36" s="230" t="s">
        <v>293</v>
      </c>
      <c r="C36" s="226"/>
      <c r="D36" s="225" t="s">
        <v>294</v>
      </c>
      <c r="E36" s="225" t="s">
        <v>201</v>
      </c>
      <c r="F36" s="225" t="s">
        <v>202</v>
      </c>
    </row>
    <row r="37" spans="1:6" x14ac:dyDescent="0.3">
      <c r="A37" s="224" t="s">
        <v>295</v>
      </c>
      <c r="B37" s="229" t="s">
        <v>296</v>
      </c>
      <c r="C37" s="226"/>
      <c r="D37" s="225" t="s">
        <v>205</v>
      </c>
      <c r="E37" s="225" t="s">
        <v>206</v>
      </c>
      <c r="F37" s="225" t="s">
        <v>207</v>
      </c>
    </row>
    <row r="38" spans="1:6" x14ac:dyDescent="0.3">
      <c r="A38" s="224" t="s">
        <v>297</v>
      </c>
      <c r="B38" s="229" t="s">
        <v>298</v>
      </c>
      <c r="C38" s="226"/>
      <c r="D38" s="225" t="s">
        <v>240</v>
      </c>
      <c r="E38" s="225" t="s">
        <v>241</v>
      </c>
      <c r="F38" s="225" t="s">
        <v>220</v>
      </c>
    </row>
    <row r="39" spans="1:6" x14ac:dyDescent="0.3">
      <c r="A39" s="224" t="s">
        <v>299</v>
      </c>
      <c r="B39" s="230" t="s">
        <v>300</v>
      </c>
      <c r="C39" s="226"/>
      <c r="D39" s="225" t="s">
        <v>200</v>
      </c>
      <c r="E39" s="225" t="s">
        <v>281</v>
      </c>
      <c r="F39" s="225" t="s">
        <v>202</v>
      </c>
    </row>
    <row r="40" spans="1:6" x14ac:dyDescent="0.3">
      <c r="A40" s="224" t="s">
        <v>301</v>
      </c>
      <c r="B40" s="229" t="s">
        <v>302</v>
      </c>
      <c r="C40" s="226"/>
      <c r="D40" s="225" t="s">
        <v>246</v>
      </c>
      <c r="E40" s="225" t="s">
        <v>211</v>
      </c>
      <c r="F40" s="225" t="s">
        <v>210</v>
      </c>
    </row>
    <row r="41" spans="1:6" x14ac:dyDescent="0.3">
      <c r="A41" s="224" t="s">
        <v>303</v>
      </c>
      <c r="B41" s="229" t="s">
        <v>304</v>
      </c>
      <c r="C41" s="226"/>
      <c r="D41" s="225" t="s">
        <v>246</v>
      </c>
      <c r="E41" s="225" t="s">
        <v>211</v>
      </c>
      <c r="F41" s="225" t="s">
        <v>210</v>
      </c>
    </row>
    <row r="42" spans="1:6" x14ac:dyDescent="0.3">
      <c r="A42" s="224" t="s">
        <v>305</v>
      </c>
      <c r="B42" s="230" t="s">
        <v>306</v>
      </c>
      <c r="C42" s="226"/>
      <c r="D42" s="225" t="s">
        <v>210</v>
      </c>
      <c r="E42" s="225" t="s">
        <v>211</v>
      </c>
      <c r="F42" s="225" t="s">
        <v>210</v>
      </c>
    </row>
    <row r="43" spans="1:6" x14ac:dyDescent="0.3">
      <c r="A43" s="224" t="s">
        <v>307</v>
      </c>
      <c r="B43" s="229" t="s">
        <v>308</v>
      </c>
      <c r="C43" s="226"/>
      <c r="D43" s="225" t="s">
        <v>223</v>
      </c>
      <c r="E43" s="225" t="s">
        <v>219</v>
      </c>
      <c r="F43" s="225" t="s">
        <v>220</v>
      </c>
    </row>
    <row r="44" spans="1:6" x14ac:dyDescent="0.3">
      <c r="A44" s="224" t="s">
        <v>309</v>
      </c>
      <c r="B44" s="230" t="s">
        <v>310</v>
      </c>
      <c r="C44" s="226"/>
      <c r="D44" s="225" t="s">
        <v>256</v>
      </c>
      <c r="E44" s="225" t="s">
        <v>206</v>
      </c>
      <c r="F44" s="225" t="s">
        <v>207</v>
      </c>
    </row>
    <row r="45" spans="1:6" x14ac:dyDescent="0.3">
      <c r="A45" s="224" t="s">
        <v>311</v>
      </c>
      <c r="B45" s="229" t="s">
        <v>312</v>
      </c>
      <c r="C45" s="226"/>
      <c r="D45" s="225" t="s">
        <v>313</v>
      </c>
      <c r="E45" s="225" t="s">
        <v>206</v>
      </c>
      <c r="F45" s="225" t="s">
        <v>207</v>
      </c>
    </row>
    <row r="46" spans="1:6" x14ac:dyDescent="0.3">
      <c r="A46" s="224" t="s">
        <v>314</v>
      </c>
      <c r="B46" s="228" t="s">
        <v>315</v>
      </c>
      <c r="C46" s="226"/>
      <c r="D46" s="225" t="s">
        <v>234</v>
      </c>
      <c r="E46" s="225" t="s">
        <v>211</v>
      </c>
      <c r="F46" s="225" t="s">
        <v>210</v>
      </c>
    </row>
    <row r="47" spans="1:6" x14ac:dyDescent="0.3">
      <c r="A47" s="224" t="s">
        <v>316</v>
      </c>
      <c r="B47" s="229" t="s">
        <v>317</v>
      </c>
      <c r="C47" s="226"/>
      <c r="D47" s="225" t="s">
        <v>313</v>
      </c>
      <c r="E47" s="225" t="s">
        <v>211</v>
      </c>
      <c r="F47" s="225" t="s">
        <v>210</v>
      </c>
    </row>
    <row r="48" spans="1:6" x14ac:dyDescent="0.3">
      <c r="A48" s="224" t="s">
        <v>318</v>
      </c>
      <c r="B48" s="228" t="s">
        <v>319</v>
      </c>
      <c r="C48" s="226"/>
      <c r="D48" s="225" t="s">
        <v>200</v>
      </c>
      <c r="E48" s="225" t="s">
        <v>201</v>
      </c>
      <c r="F48" s="225" t="s">
        <v>202</v>
      </c>
    </row>
    <row r="49" spans="1:6" x14ac:dyDescent="0.3">
      <c r="A49" s="224" t="s">
        <v>320</v>
      </c>
      <c r="B49" s="229" t="s">
        <v>321</v>
      </c>
      <c r="C49" s="226"/>
      <c r="D49" s="225" t="s">
        <v>237</v>
      </c>
      <c r="E49" s="225" t="s">
        <v>272</v>
      </c>
      <c r="F49" s="225" t="s">
        <v>220</v>
      </c>
    </row>
    <row r="50" spans="1:6" x14ac:dyDescent="0.3">
      <c r="A50" s="224" t="s">
        <v>322</v>
      </c>
      <c r="B50" s="228" t="s">
        <v>323</v>
      </c>
      <c r="C50" s="226"/>
      <c r="D50" s="225" t="s">
        <v>256</v>
      </c>
      <c r="E50" s="225" t="s">
        <v>201</v>
      </c>
      <c r="F50" s="225" t="s">
        <v>202</v>
      </c>
    </row>
    <row r="51" spans="1:6" x14ac:dyDescent="0.3">
      <c r="A51" s="224" t="s">
        <v>324</v>
      </c>
      <c r="B51" s="229" t="s">
        <v>325</v>
      </c>
      <c r="C51" s="226"/>
      <c r="D51" s="225" t="s">
        <v>230</v>
      </c>
      <c r="E51" s="225" t="s">
        <v>241</v>
      </c>
      <c r="F51" s="225" t="s">
        <v>220</v>
      </c>
    </row>
    <row r="52" spans="1:6" x14ac:dyDescent="0.3">
      <c r="A52" s="224" t="s">
        <v>326</v>
      </c>
      <c r="B52" s="230" t="s">
        <v>327</v>
      </c>
      <c r="C52" s="226"/>
      <c r="D52" s="225" t="s">
        <v>237</v>
      </c>
      <c r="E52" s="225" t="s">
        <v>272</v>
      </c>
      <c r="F52" s="225" t="s">
        <v>220</v>
      </c>
    </row>
    <row r="53" spans="1:6" x14ac:dyDescent="0.3">
      <c r="A53" s="224" t="s">
        <v>328</v>
      </c>
      <c r="B53" s="229" t="s">
        <v>329</v>
      </c>
      <c r="C53" s="226"/>
      <c r="D53" s="225" t="s">
        <v>220</v>
      </c>
      <c r="E53" s="225" t="s">
        <v>241</v>
      </c>
      <c r="F53" s="225" t="s">
        <v>220</v>
      </c>
    </row>
    <row r="54" spans="1:6" x14ac:dyDescent="0.3">
      <c r="A54" s="224" t="s">
        <v>330</v>
      </c>
      <c r="B54" s="229" t="s">
        <v>331</v>
      </c>
      <c r="C54" s="226"/>
      <c r="D54" s="225" t="s">
        <v>200</v>
      </c>
      <c r="E54" s="225" t="s">
        <v>201</v>
      </c>
      <c r="F54" s="225" t="s">
        <v>202</v>
      </c>
    </row>
    <row r="55" spans="1:6" x14ac:dyDescent="0.3">
      <c r="A55" s="224" t="s">
        <v>332</v>
      </c>
      <c r="B55" s="229" t="s">
        <v>333</v>
      </c>
      <c r="C55" s="226"/>
      <c r="D55" s="225" t="s">
        <v>220</v>
      </c>
      <c r="E55" s="225" t="s">
        <v>219</v>
      </c>
      <c r="F55" s="225" t="s">
        <v>220</v>
      </c>
    </row>
    <row r="56" spans="1:6" x14ac:dyDescent="0.3">
      <c r="A56" s="224" t="s">
        <v>334</v>
      </c>
      <c r="B56" s="229" t="s">
        <v>335</v>
      </c>
      <c r="C56" s="226"/>
      <c r="D56" s="225" t="s">
        <v>256</v>
      </c>
      <c r="E56" s="225" t="s">
        <v>211</v>
      </c>
      <c r="F56" s="225" t="s">
        <v>210</v>
      </c>
    </row>
    <row r="57" spans="1:6" x14ac:dyDescent="0.3">
      <c r="A57" s="224" t="s">
        <v>336</v>
      </c>
      <c r="B57" s="230" t="s">
        <v>337</v>
      </c>
      <c r="C57" s="226"/>
      <c r="D57" s="225" t="s">
        <v>200</v>
      </c>
      <c r="E57" s="225" t="s">
        <v>281</v>
      </c>
      <c r="F57" s="225" t="s">
        <v>202</v>
      </c>
    </row>
    <row r="58" spans="1:6" x14ac:dyDescent="0.3">
      <c r="A58" s="224" t="s">
        <v>338</v>
      </c>
      <c r="B58" s="230" t="s">
        <v>339</v>
      </c>
      <c r="C58" s="226"/>
      <c r="D58" s="225" t="s">
        <v>220</v>
      </c>
      <c r="E58" s="225" t="s">
        <v>219</v>
      </c>
      <c r="F58" s="225" t="s">
        <v>220</v>
      </c>
    </row>
    <row r="59" spans="1:6" x14ac:dyDescent="0.3">
      <c r="A59" s="224" t="s">
        <v>340</v>
      </c>
      <c r="B59" s="228" t="s">
        <v>341</v>
      </c>
      <c r="C59" s="226"/>
      <c r="D59" s="225" t="s">
        <v>256</v>
      </c>
      <c r="E59" s="225" t="s">
        <v>211</v>
      </c>
      <c r="F59" s="225" t="s">
        <v>210</v>
      </c>
    </row>
    <row r="60" spans="1:6" x14ac:dyDescent="0.3">
      <c r="A60" s="224" t="s">
        <v>342</v>
      </c>
      <c r="B60" s="229" t="s">
        <v>343</v>
      </c>
      <c r="C60" s="226"/>
      <c r="D60" s="225" t="s">
        <v>223</v>
      </c>
      <c r="E60" s="225" t="s">
        <v>219</v>
      </c>
      <c r="F60" s="225" t="s">
        <v>220</v>
      </c>
    </row>
    <row r="61" spans="1:6" x14ac:dyDescent="0.3">
      <c r="A61" s="224" t="s">
        <v>344</v>
      </c>
      <c r="B61" s="229" t="s">
        <v>345</v>
      </c>
      <c r="C61" s="226"/>
      <c r="D61" s="225" t="s">
        <v>200</v>
      </c>
      <c r="E61" s="225" t="s">
        <v>201</v>
      </c>
      <c r="F61" s="225" t="s">
        <v>202</v>
      </c>
    </row>
    <row r="62" spans="1:6" x14ac:dyDescent="0.3">
      <c r="A62" s="224" t="s">
        <v>346</v>
      </c>
      <c r="B62" s="229" t="s">
        <v>347</v>
      </c>
      <c r="C62" s="226"/>
      <c r="D62" s="225" t="s">
        <v>313</v>
      </c>
      <c r="E62" s="225" t="s">
        <v>206</v>
      </c>
      <c r="F62" s="225" t="s">
        <v>207</v>
      </c>
    </row>
    <row r="63" spans="1:6" x14ac:dyDescent="0.3">
      <c r="A63" s="224" t="s">
        <v>348</v>
      </c>
      <c r="B63" s="229" t="s">
        <v>349</v>
      </c>
      <c r="C63" s="226"/>
      <c r="D63" s="225" t="s">
        <v>205</v>
      </c>
      <c r="E63" s="225" t="s">
        <v>206</v>
      </c>
      <c r="F63" s="225" t="s">
        <v>207</v>
      </c>
    </row>
    <row r="64" spans="1:6" x14ac:dyDescent="0.3">
      <c r="A64" s="224" t="s">
        <v>350</v>
      </c>
      <c r="B64" s="228" t="s">
        <v>351</v>
      </c>
      <c r="C64" s="226"/>
      <c r="D64" s="225" t="s">
        <v>352</v>
      </c>
      <c r="E64" s="225" t="s">
        <v>206</v>
      </c>
      <c r="F64" s="225" t="s">
        <v>207</v>
      </c>
    </row>
    <row r="65" spans="1:6" x14ac:dyDescent="0.3">
      <c r="A65" s="224" t="s">
        <v>353</v>
      </c>
      <c r="B65" s="229" t="s">
        <v>354</v>
      </c>
      <c r="C65" s="226"/>
      <c r="D65" s="225" t="s">
        <v>355</v>
      </c>
      <c r="E65" s="225" t="s">
        <v>231</v>
      </c>
      <c r="F65" s="225" t="s">
        <v>207</v>
      </c>
    </row>
    <row r="66" spans="1:6" x14ac:dyDescent="0.3">
      <c r="A66" s="224" t="s">
        <v>356</v>
      </c>
      <c r="B66" s="230" t="s">
        <v>357</v>
      </c>
      <c r="C66" s="226"/>
      <c r="D66" s="225" t="s">
        <v>358</v>
      </c>
      <c r="E66" s="225"/>
      <c r="F66" s="225" t="s">
        <v>220</v>
      </c>
    </row>
    <row r="67" spans="1:6" x14ac:dyDescent="0.3">
      <c r="A67" s="224" t="s">
        <v>359</v>
      </c>
      <c r="B67" s="229" t="s">
        <v>360</v>
      </c>
      <c r="C67" s="226"/>
      <c r="D67" s="225" t="s">
        <v>256</v>
      </c>
      <c r="E67" s="225" t="s">
        <v>201</v>
      </c>
      <c r="F67" s="225" t="s">
        <v>202</v>
      </c>
    </row>
    <row r="68" spans="1:6" ht="27" x14ac:dyDescent="0.3">
      <c r="A68" s="224" t="s">
        <v>361</v>
      </c>
      <c r="B68" s="229" t="s">
        <v>362</v>
      </c>
      <c r="C68" s="226"/>
      <c r="D68" s="225" t="s">
        <v>249</v>
      </c>
      <c r="E68" s="225" t="s">
        <v>206</v>
      </c>
      <c r="F68" s="225" t="s">
        <v>207</v>
      </c>
    </row>
    <row r="69" spans="1:6" x14ac:dyDescent="0.3">
      <c r="A69" s="224" t="s">
        <v>363</v>
      </c>
      <c r="B69" s="229" t="s">
        <v>364</v>
      </c>
      <c r="C69" s="226"/>
      <c r="D69" s="225" t="s">
        <v>269</v>
      </c>
      <c r="E69" s="225" t="s">
        <v>226</v>
      </c>
      <c r="F69" s="225" t="s">
        <v>227</v>
      </c>
    </row>
    <row r="70" spans="1:6" x14ac:dyDescent="0.3">
      <c r="A70" s="224" t="s">
        <v>365</v>
      </c>
      <c r="B70" s="229" t="s">
        <v>366</v>
      </c>
      <c r="C70" s="226"/>
      <c r="D70" s="225" t="s">
        <v>358</v>
      </c>
      <c r="E70" s="225" t="s">
        <v>219</v>
      </c>
      <c r="F70" s="225" t="s">
        <v>220</v>
      </c>
    </row>
    <row r="71" spans="1:6" x14ac:dyDescent="0.3">
      <c r="A71" s="224" t="s">
        <v>367</v>
      </c>
      <c r="B71" s="228" t="s">
        <v>368</v>
      </c>
      <c r="C71" s="226"/>
      <c r="D71" s="225" t="s">
        <v>237</v>
      </c>
      <c r="E71" s="225" t="s">
        <v>272</v>
      </c>
      <c r="F71" s="225" t="s">
        <v>220</v>
      </c>
    </row>
    <row r="72" spans="1:6" x14ac:dyDescent="0.3">
      <c r="A72" s="224" t="s">
        <v>369</v>
      </c>
      <c r="B72" s="230" t="s">
        <v>370</v>
      </c>
      <c r="C72" s="226"/>
      <c r="D72" s="225" t="s">
        <v>223</v>
      </c>
      <c r="E72" s="225" t="s">
        <v>219</v>
      </c>
      <c r="F72" s="225" t="s">
        <v>220</v>
      </c>
    </row>
    <row r="73" spans="1:6" x14ac:dyDescent="0.3">
      <c r="A73" s="224" t="s">
        <v>371</v>
      </c>
      <c r="B73" s="229" t="s">
        <v>372</v>
      </c>
      <c r="C73" s="226"/>
      <c r="D73" s="225" t="s">
        <v>373</v>
      </c>
      <c r="E73" s="225" t="s">
        <v>226</v>
      </c>
      <c r="F73" s="225" t="s">
        <v>227</v>
      </c>
    </row>
    <row r="74" spans="1:6" x14ac:dyDescent="0.3">
      <c r="A74" s="224" t="s">
        <v>374</v>
      </c>
      <c r="B74" s="229" t="s">
        <v>375</v>
      </c>
      <c r="C74" s="226"/>
      <c r="D74" s="225" t="s">
        <v>218</v>
      </c>
      <c r="E74" s="225" t="s">
        <v>219</v>
      </c>
      <c r="F74" s="225" t="s">
        <v>220</v>
      </c>
    </row>
    <row r="75" spans="1:6" x14ac:dyDescent="0.3">
      <c r="A75" s="224" t="s">
        <v>376</v>
      </c>
      <c r="B75" s="228" t="s">
        <v>377</v>
      </c>
      <c r="C75" s="226"/>
      <c r="D75" s="225" t="s">
        <v>223</v>
      </c>
      <c r="E75" s="225" t="s">
        <v>219</v>
      </c>
      <c r="F75" s="225" t="s">
        <v>220</v>
      </c>
    </row>
    <row r="76" spans="1:6" x14ac:dyDescent="0.3">
      <c r="A76" s="224" t="s">
        <v>378</v>
      </c>
      <c r="B76" s="229" t="s">
        <v>379</v>
      </c>
      <c r="C76" s="226"/>
      <c r="D76" s="225" t="s">
        <v>313</v>
      </c>
      <c r="E76" s="225" t="s">
        <v>206</v>
      </c>
      <c r="F76" s="225" t="s">
        <v>207</v>
      </c>
    </row>
    <row r="77" spans="1:6" x14ac:dyDescent="0.3">
      <c r="A77" s="224" t="s">
        <v>380</v>
      </c>
      <c r="B77" s="229" t="s">
        <v>381</v>
      </c>
      <c r="C77" s="226"/>
      <c r="D77" s="225" t="s">
        <v>256</v>
      </c>
      <c r="E77" s="225" t="s">
        <v>211</v>
      </c>
      <c r="F77" s="225" t="s">
        <v>210</v>
      </c>
    </row>
    <row r="78" spans="1:6" x14ac:dyDescent="0.3">
      <c r="A78" s="224" t="s">
        <v>382</v>
      </c>
      <c r="B78" s="230" t="s">
        <v>383</v>
      </c>
      <c r="C78" s="226"/>
      <c r="D78" s="225" t="s">
        <v>223</v>
      </c>
      <c r="E78" s="225" t="s">
        <v>219</v>
      </c>
      <c r="F78" s="225" t="s">
        <v>220</v>
      </c>
    </row>
    <row r="79" spans="1:6" x14ac:dyDescent="0.3">
      <c r="A79" s="224" t="s">
        <v>384</v>
      </c>
      <c r="B79" s="228" t="s">
        <v>385</v>
      </c>
      <c r="C79" s="226"/>
      <c r="D79" s="225" t="s">
        <v>294</v>
      </c>
      <c r="E79" s="225" t="s">
        <v>201</v>
      </c>
      <c r="F79" s="225" t="s">
        <v>202</v>
      </c>
    </row>
    <row r="80" spans="1:6" x14ac:dyDescent="0.3">
      <c r="A80" s="224" t="s">
        <v>386</v>
      </c>
      <c r="B80" s="229" t="s">
        <v>387</v>
      </c>
      <c r="C80" s="226"/>
      <c r="D80" s="225" t="s">
        <v>240</v>
      </c>
      <c r="E80" s="225" t="s">
        <v>231</v>
      </c>
      <c r="F80" s="225" t="s">
        <v>207</v>
      </c>
    </row>
    <row r="81" spans="1:6" x14ac:dyDescent="0.3">
      <c r="A81" s="224" t="s">
        <v>388</v>
      </c>
      <c r="B81" s="229" t="s">
        <v>389</v>
      </c>
      <c r="C81" s="226"/>
      <c r="D81" s="225" t="s">
        <v>246</v>
      </c>
      <c r="E81" s="225" t="s">
        <v>211</v>
      </c>
      <c r="F81" s="225" t="s">
        <v>210</v>
      </c>
    </row>
    <row r="82" spans="1:6" x14ac:dyDescent="0.3">
      <c r="A82" s="224" t="s">
        <v>390</v>
      </c>
      <c r="B82" s="229" t="s">
        <v>391</v>
      </c>
      <c r="C82" s="226"/>
      <c r="D82" s="225" t="s">
        <v>249</v>
      </c>
      <c r="E82" s="225" t="s">
        <v>206</v>
      </c>
      <c r="F82" s="225" t="s">
        <v>207</v>
      </c>
    </row>
    <row r="83" spans="1:6" x14ac:dyDescent="0.3">
      <c r="A83" s="224" t="s">
        <v>392</v>
      </c>
      <c r="B83" s="229" t="s">
        <v>393</v>
      </c>
      <c r="C83" s="226"/>
      <c r="D83" s="225" t="s">
        <v>394</v>
      </c>
      <c r="E83" s="225" t="s">
        <v>231</v>
      </c>
      <c r="F83" s="225" t="s">
        <v>207</v>
      </c>
    </row>
    <row r="84" spans="1:6" x14ac:dyDescent="0.3">
      <c r="A84" s="224" t="s">
        <v>395</v>
      </c>
      <c r="B84" s="229" t="s">
        <v>396</v>
      </c>
      <c r="C84" s="226"/>
      <c r="D84" s="225" t="s">
        <v>200</v>
      </c>
      <c r="E84" s="225" t="s">
        <v>201</v>
      </c>
      <c r="F84" s="225" t="s">
        <v>202</v>
      </c>
    </row>
    <row r="85" spans="1:6" x14ac:dyDescent="0.3">
      <c r="A85" s="224" t="s">
        <v>397</v>
      </c>
      <c r="B85" s="229" t="s">
        <v>398</v>
      </c>
      <c r="C85" s="226"/>
      <c r="D85" s="225" t="s">
        <v>294</v>
      </c>
      <c r="E85" s="225" t="s">
        <v>201</v>
      </c>
      <c r="F85" s="225" t="s">
        <v>202</v>
      </c>
    </row>
    <row r="86" spans="1:6" x14ac:dyDescent="0.3">
      <c r="A86" s="224" t="s">
        <v>399</v>
      </c>
      <c r="B86" s="230" t="s">
        <v>400</v>
      </c>
      <c r="C86" s="226"/>
      <c r="D86" s="225" t="s">
        <v>269</v>
      </c>
      <c r="E86" s="225" t="s">
        <v>226</v>
      </c>
      <c r="F86" s="225" t="s">
        <v>227</v>
      </c>
    </row>
    <row r="87" spans="1:6" x14ac:dyDescent="0.3">
      <c r="A87" s="224" t="s">
        <v>401</v>
      </c>
      <c r="B87" s="229" t="s">
        <v>402</v>
      </c>
      <c r="C87" s="226"/>
      <c r="D87" s="225" t="s">
        <v>214</v>
      </c>
      <c r="E87" s="225" t="s">
        <v>211</v>
      </c>
      <c r="F87" s="225" t="s">
        <v>210</v>
      </c>
    </row>
    <row r="88" spans="1:6" x14ac:dyDescent="0.3">
      <c r="A88" s="224" t="s">
        <v>403</v>
      </c>
      <c r="B88" s="229" t="s">
        <v>404</v>
      </c>
      <c r="C88" s="226"/>
      <c r="D88" s="225" t="s">
        <v>205</v>
      </c>
      <c r="E88" s="225" t="s">
        <v>206</v>
      </c>
      <c r="F88" s="225" t="s">
        <v>207</v>
      </c>
    </row>
    <row r="89" spans="1:6" x14ac:dyDescent="0.3">
      <c r="A89" s="224" t="s">
        <v>405</v>
      </c>
      <c r="B89" s="229" t="s">
        <v>406</v>
      </c>
      <c r="C89" s="226"/>
      <c r="D89" s="225" t="s">
        <v>214</v>
      </c>
      <c r="E89" s="225" t="s">
        <v>215</v>
      </c>
      <c r="F89" s="225" t="s">
        <v>210</v>
      </c>
    </row>
    <row r="90" spans="1:6" x14ac:dyDescent="0.3">
      <c r="A90" s="224" t="s">
        <v>407</v>
      </c>
      <c r="B90" s="229" t="s">
        <v>408</v>
      </c>
      <c r="C90" s="226"/>
      <c r="D90" s="225" t="s">
        <v>218</v>
      </c>
      <c r="E90" s="225" t="s">
        <v>219</v>
      </c>
      <c r="F90" s="225" t="s">
        <v>220</v>
      </c>
    </row>
    <row r="91" spans="1:6" x14ac:dyDescent="0.3">
      <c r="A91" s="224" t="s">
        <v>409</v>
      </c>
      <c r="B91" s="229" t="s">
        <v>410</v>
      </c>
      <c r="C91" s="226"/>
      <c r="D91" s="225" t="s">
        <v>246</v>
      </c>
      <c r="E91" s="225" t="s">
        <v>211</v>
      </c>
      <c r="F91" s="225" t="s">
        <v>210</v>
      </c>
    </row>
    <row r="92" spans="1:6" x14ac:dyDescent="0.3">
      <c r="A92" s="224" t="s">
        <v>411</v>
      </c>
      <c r="B92" s="229" t="s">
        <v>412</v>
      </c>
      <c r="C92" s="226"/>
      <c r="D92" s="225" t="s">
        <v>205</v>
      </c>
      <c r="E92" s="225" t="s">
        <v>206</v>
      </c>
      <c r="F92" s="225" t="s">
        <v>207</v>
      </c>
    </row>
    <row r="93" spans="1:6" x14ac:dyDescent="0.3">
      <c r="A93" s="224" t="s">
        <v>413</v>
      </c>
      <c r="B93" s="230" t="s">
        <v>414</v>
      </c>
      <c r="C93" s="226"/>
      <c r="D93" s="225" t="s">
        <v>240</v>
      </c>
      <c r="E93" s="225" t="s">
        <v>231</v>
      </c>
      <c r="F93" s="225" t="s">
        <v>207</v>
      </c>
    </row>
    <row r="94" spans="1:6" x14ac:dyDescent="0.3">
      <c r="A94" s="224" t="s">
        <v>415</v>
      </c>
      <c r="B94" s="229" t="s">
        <v>416</v>
      </c>
      <c r="C94" s="226"/>
      <c r="D94" s="225" t="s">
        <v>269</v>
      </c>
      <c r="E94" s="225" t="s">
        <v>226</v>
      </c>
      <c r="F94" s="225" t="s">
        <v>227</v>
      </c>
    </row>
    <row r="95" spans="1:6" x14ac:dyDescent="0.3">
      <c r="A95" s="224" t="s">
        <v>417</v>
      </c>
      <c r="B95" s="229" t="s">
        <v>418</v>
      </c>
      <c r="C95" s="226"/>
      <c r="D95" s="225" t="s">
        <v>214</v>
      </c>
      <c r="E95" s="225" t="s">
        <v>211</v>
      </c>
      <c r="F95" s="225" t="s">
        <v>210</v>
      </c>
    </row>
    <row r="96" spans="1:6" x14ac:dyDescent="0.3">
      <c r="A96" s="224" t="s">
        <v>419</v>
      </c>
      <c r="B96" s="230" t="s">
        <v>420</v>
      </c>
      <c r="C96" s="226"/>
      <c r="D96" s="225" t="s">
        <v>246</v>
      </c>
      <c r="E96" s="225" t="s">
        <v>211</v>
      </c>
      <c r="F96" s="225" t="s">
        <v>210</v>
      </c>
    </row>
    <row r="97" spans="1:6" x14ac:dyDescent="0.3">
      <c r="A97" s="224" t="s">
        <v>421</v>
      </c>
      <c r="B97" s="229" t="s">
        <v>422</v>
      </c>
      <c r="C97" s="226"/>
      <c r="D97" s="225" t="s">
        <v>246</v>
      </c>
      <c r="E97" s="225" t="s">
        <v>211</v>
      </c>
      <c r="F97" s="225" t="s">
        <v>210</v>
      </c>
    </row>
    <row r="98" spans="1:6" x14ac:dyDescent="0.3">
      <c r="A98" s="224" t="s">
        <v>423</v>
      </c>
      <c r="B98" s="229" t="s">
        <v>424</v>
      </c>
      <c r="C98" s="226"/>
      <c r="D98" s="225" t="s">
        <v>355</v>
      </c>
      <c r="E98" s="225" t="s">
        <v>231</v>
      </c>
      <c r="F98" s="225" t="s">
        <v>207</v>
      </c>
    </row>
    <row r="99" spans="1:6" x14ac:dyDescent="0.3">
      <c r="A99" s="224" t="s">
        <v>425</v>
      </c>
      <c r="B99" s="230" t="s">
        <v>426</v>
      </c>
      <c r="C99" s="226"/>
      <c r="D99" s="225" t="s">
        <v>358</v>
      </c>
      <c r="E99" s="225" t="s">
        <v>219</v>
      </c>
      <c r="F99" s="225" t="s">
        <v>220</v>
      </c>
    </row>
    <row r="100" spans="1:6" x14ac:dyDescent="0.3">
      <c r="A100" s="224" t="s">
        <v>427</v>
      </c>
      <c r="B100" s="229" t="s">
        <v>428</v>
      </c>
      <c r="C100" s="226"/>
      <c r="D100" s="225" t="s">
        <v>358</v>
      </c>
      <c r="E100" s="225" t="s">
        <v>219</v>
      </c>
      <c r="F100" s="225" t="s">
        <v>220</v>
      </c>
    </row>
    <row r="101" spans="1:6" x14ac:dyDescent="0.3">
      <c r="A101" s="224" t="s">
        <v>429</v>
      </c>
      <c r="B101" s="229" t="s">
        <v>430</v>
      </c>
      <c r="C101" s="226"/>
      <c r="D101" s="225" t="s">
        <v>269</v>
      </c>
      <c r="E101" s="225" t="s">
        <v>226</v>
      </c>
      <c r="F101" s="225" t="s">
        <v>227</v>
      </c>
    </row>
    <row r="102" spans="1:6" x14ac:dyDescent="0.3">
      <c r="A102" s="224" t="s">
        <v>431</v>
      </c>
      <c r="B102" s="229" t="s">
        <v>432</v>
      </c>
      <c r="C102" s="226"/>
      <c r="D102" s="225" t="s">
        <v>269</v>
      </c>
      <c r="E102" s="225" t="s">
        <v>226</v>
      </c>
      <c r="F102" s="225" t="s">
        <v>227</v>
      </c>
    </row>
    <row r="103" spans="1:6" x14ac:dyDescent="0.3">
      <c r="A103" s="224" t="s">
        <v>433</v>
      </c>
      <c r="B103" s="229" t="s">
        <v>434</v>
      </c>
      <c r="C103" s="226"/>
      <c r="D103" s="225" t="s">
        <v>230</v>
      </c>
      <c r="E103" s="225" t="s">
        <v>241</v>
      </c>
      <c r="F103" s="225" t="s">
        <v>220</v>
      </c>
    </row>
    <row r="104" spans="1:6" x14ac:dyDescent="0.3">
      <c r="A104" s="224" t="s">
        <v>435</v>
      </c>
      <c r="B104" s="229" t="s">
        <v>436</v>
      </c>
      <c r="C104" s="226"/>
      <c r="D104" s="225" t="s">
        <v>227</v>
      </c>
      <c r="E104" s="225" t="s">
        <v>226</v>
      </c>
      <c r="F104" s="225" t="s">
        <v>227</v>
      </c>
    </row>
    <row r="105" spans="1:6" x14ac:dyDescent="0.3">
      <c r="A105" s="224" t="s">
        <v>437</v>
      </c>
      <c r="B105" s="229" t="s">
        <v>438</v>
      </c>
      <c r="C105" s="226"/>
      <c r="D105" s="225" t="s">
        <v>256</v>
      </c>
      <c r="E105" s="225" t="s">
        <v>206</v>
      </c>
      <c r="F105" s="225" t="s">
        <v>207</v>
      </c>
    </row>
    <row r="106" spans="1:6" x14ac:dyDescent="0.3">
      <c r="A106" s="224" t="s">
        <v>439</v>
      </c>
      <c r="B106" s="228" t="s">
        <v>440</v>
      </c>
      <c r="C106" s="226"/>
      <c r="D106" s="225" t="s">
        <v>237</v>
      </c>
      <c r="E106" s="225" t="s">
        <v>272</v>
      </c>
      <c r="F106" s="225" t="s">
        <v>220</v>
      </c>
    </row>
    <row r="107" spans="1:6" x14ac:dyDescent="0.3">
      <c r="A107" s="224" t="s">
        <v>441</v>
      </c>
      <c r="B107" s="229" t="s">
        <v>442</v>
      </c>
      <c r="C107" s="226"/>
      <c r="D107" s="225" t="s">
        <v>240</v>
      </c>
      <c r="E107" s="225" t="s">
        <v>241</v>
      </c>
      <c r="F107" s="225" t="s">
        <v>220</v>
      </c>
    </row>
    <row r="108" spans="1:6" x14ac:dyDescent="0.3">
      <c r="A108" s="224" t="s">
        <v>443</v>
      </c>
      <c r="B108" s="229" t="s">
        <v>444</v>
      </c>
      <c r="C108" s="226"/>
      <c r="D108" s="225" t="s">
        <v>230</v>
      </c>
      <c r="E108" s="225" t="s">
        <v>231</v>
      </c>
      <c r="F108" s="225" t="s">
        <v>207</v>
      </c>
    </row>
    <row r="109" spans="1:6" x14ac:dyDescent="0.3">
      <c r="A109" s="224" t="s">
        <v>445</v>
      </c>
      <c r="B109" s="229" t="s">
        <v>446</v>
      </c>
      <c r="C109" s="226"/>
      <c r="D109" s="225" t="s">
        <v>234</v>
      </c>
      <c r="E109" s="225" t="s">
        <v>211</v>
      </c>
      <c r="F109" s="225" t="s">
        <v>210</v>
      </c>
    </row>
    <row r="110" spans="1:6" x14ac:dyDescent="0.3">
      <c r="A110" s="224" t="s">
        <v>447</v>
      </c>
      <c r="B110" s="229" t="s">
        <v>448</v>
      </c>
      <c r="C110" s="226"/>
      <c r="D110" s="225" t="s">
        <v>449</v>
      </c>
      <c r="E110" s="225" t="s">
        <v>226</v>
      </c>
      <c r="F110" s="225" t="s">
        <v>227</v>
      </c>
    </row>
    <row r="111" spans="1:6" x14ac:dyDescent="0.3">
      <c r="A111" s="224" t="s">
        <v>450</v>
      </c>
      <c r="B111" s="228" t="s">
        <v>451</v>
      </c>
      <c r="C111" s="226"/>
      <c r="D111" s="225" t="s">
        <v>230</v>
      </c>
      <c r="E111" s="225" t="s">
        <v>241</v>
      </c>
      <c r="F111" s="225" t="s">
        <v>220</v>
      </c>
    </row>
    <row r="112" spans="1:6" x14ac:dyDescent="0.3">
      <c r="A112" s="224" t="s">
        <v>452</v>
      </c>
      <c r="B112" s="228" t="s">
        <v>453</v>
      </c>
      <c r="C112" s="226"/>
      <c r="D112" s="225" t="s">
        <v>256</v>
      </c>
      <c r="E112" s="225" t="s">
        <v>201</v>
      </c>
      <c r="F112" s="225" t="s">
        <v>202</v>
      </c>
    </row>
    <row r="113" spans="1:6" x14ac:dyDescent="0.3">
      <c r="A113" s="224" t="s">
        <v>454</v>
      </c>
      <c r="B113" s="228" t="s">
        <v>455</v>
      </c>
      <c r="C113" s="226"/>
      <c r="D113" s="225" t="s">
        <v>352</v>
      </c>
      <c r="E113" s="225" t="s">
        <v>231</v>
      </c>
      <c r="F113" s="225" t="s">
        <v>207</v>
      </c>
    </row>
    <row r="114" spans="1:6" x14ac:dyDescent="0.3">
      <c r="A114" s="224" t="s">
        <v>456</v>
      </c>
      <c r="B114" s="229" t="s">
        <v>457</v>
      </c>
      <c r="C114" s="226"/>
      <c r="D114" s="225" t="s">
        <v>294</v>
      </c>
      <c r="E114" s="225" t="s">
        <v>201</v>
      </c>
      <c r="F114" s="225" t="s">
        <v>202</v>
      </c>
    </row>
    <row r="115" spans="1:6" x14ac:dyDescent="0.3">
      <c r="A115" s="224" t="s">
        <v>458</v>
      </c>
      <c r="B115" s="229" t="s">
        <v>459</v>
      </c>
      <c r="C115" s="226"/>
      <c r="D115" s="225" t="s">
        <v>230</v>
      </c>
      <c r="E115" s="225" t="s">
        <v>241</v>
      </c>
      <c r="F115" s="225" t="s">
        <v>220</v>
      </c>
    </row>
    <row r="116" spans="1:6" x14ac:dyDescent="0.3">
      <c r="A116" s="224" t="s">
        <v>460</v>
      </c>
      <c r="B116" s="229" t="s">
        <v>461</v>
      </c>
      <c r="C116" s="226"/>
      <c r="D116" s="225" t="s">
        <v>240</v>
      </c>
      <c r="E116" s="225" t="s">
        <v>231</v>
      </c>
      <c r="F116" s="225" t="s">
        <v>207</v>
      </c>
    </row>
    <row r="117" spans="1:6" x14ac:dyDescent="0.3">
      <c r="A117" s="224" t="s">
        <v>462</v>
      </c>
      <c r="B117" s="228" t="s">
        <v>463</v>
      </c>
      <c r="C117" s="226"/>
      <c r="D117" s="225" t="s">
        <v>200</v>
      </c>
      <c r="E117" s="225" t="s">
        <v>281</v>
      </c>
      <c r="F117" s="225" t="s">
        <v>202</v>
      </c>
    </row>
    <row r="118" spans="1:6" x14ac:dyDescent="0.3">
      <c r="A118" s="224" t="s">
        <v>464</v>
      </c>
      <c r="B118" s="229" t="s">
        <v>465</v>
      </c>
      <c r="C118" s="226"/>
      <c r="D118" s="225" t="s">
        <v>234</v>
      </c>
      <c r="E118" s="225" t="s">
        <v>211</v>
      </c>
      <c r="F118" s="225" t="s">
        <v>210</v>
      </c>
    </row>
    <row r="119" spans="1:6" x14ac:dyDescent="0.3">
      <c r="A119" s="224" t="s">
        <v>466</v>
      </c>
      <c r="B119" s="229" t="s">
        <v>467</v>
      </c>
      <c r="C119" s="226"/>
      <c r="D119" s="225" t="s">
        <v>240</v>
      </c>
      <c r="E119" s="225" t="s">
        <v>231</v>
      </c>
      <c r="F119" s="225" t="s">
        <v>207</v>
      </c>
    </row>
    <row r="120" spans="1:6" x14ac:dyDescent="0.3">
      <c r="A120" s="224" t="s">
        <v>468</v>
      </c>
      <c r="B120" s="228" t="s">
        <v>469</v>
      </c>
      <c r="C120" s="226"/>
      <c r="D120" s="225" t="s">
        <v>249</v>
      </c>
      <c r="E120" s="225" t="s">
        <v>201</v>
      </c>
      <c r="F120" s="225" t="s">
        <v>202</v>
      </c>
    </row>
    <row r="121" spans="1:6" x14ac:dyDescent="0.3">
      <c r="A121" s="224" t="s">
        <v>470</v>
      </c>
      <c r="B121" s="229" t="s">
        <v>471</v>
      </c>
      <c r="C121" s="226"/>
      <c r="D121" s="225" t="s">
        <v>220</v>
      </c>
      <c r="E121" s="225" t="s">
        <v>241</v>
      </c>
      <c r="F121" s="225" t="s">
        <v>220</v>
      </c>
    </row>
    <row r="122" spans="1:6" x14ac:dyDescent="0.3">
      <c r="A122" s="224" t="s">
        <v>472</v>
      </c>
      <c r="B122" s="229" t="s">
        <v>473</v>
      </c>
      <c r="C122" s="226"/>
      <c r="D122" s="225" t="s">
        <v>237</v>
      </c>
      <c r="E122" s="225" t="s">
        <v>474</v>
      </c>
      <c r="F122" s="225" t="s">
        <v>220</v>
      </c>
    </row>
    <row r="123" spans="1:6" x14ac:dyDescent="0.3">
      <c r="A123" s="224" t="s">
        <v>475</v>
      </c>
      <c r="B123" s="230" t="s">
        <v>476</v>
      </c>
      <c r="C123" s="226"/>
      <c r="D123" s="225" t="s">
        <v>200</v>
      </c>
      <c r="E123" s="225" t="s">
        <v>201</v>
      </c>
      <c r="F123" s="225" t="s">
        <v>202</v>
      </c>
    </row>
    <row r="124" spans="1:6" x14ac:dyDescent="0.3">
      <c r="A124" s="224" t="s">
        <v>477</v>
      </c>
      <c r="B124" s="228" t="s">
        <v>478</v>
      </c>
      <c r="C124" s="226"/>
      <c r="D124" s="225" t="s">
        <v>234</v>
      </c>
      <c r="E124" s="225" t="s">
        <v>211</v>
      </c>
      <c r="F124" s="225" t="s">
        <v>210</v>
      </c>
    </row>
    <row r="125" spans="1:6" x14ac:dyDescent="0.3">
      <c r="A125" s="224" t="s">
        <v>479</v>
      </c>
      <c r="B125" s="230" t="s">
        <v>480</v>
      </c>
      <c r="C125" s="226"/>
      <c r="D125" s="225" t="s">
        <v>240</v>
      </c>
      <c r="E125" s="225" t="s">
        <v>231</v>
      </c>
      <c r="F125" s="225" t="s">
        <v>207</v>
      </c>
    </row>
    <row r="126" spans="1:6" x14ac:dyDescent="0.3">
      <c r="A126" s="224" t="s">
        <v>481</v>
      </c>
      <c r="B126" s="229" t="s">
        <v>482</v>
      </c>
      <c r="C126" s="226"/>
      <c r="D126" s="225" t="s">
        <v>449</v>
      </c>
      <c r="E126" s="225" t="s">
        <v>226</v>
      </c>
      <c r="F126" s="225" t="s">
        <v>227</v>
      </c>
    </row>
    <row r="127" spans="1:6" x14ac:dyDescent="0.3">
      <c r="A127" s="224" t="s">
        <v>483</v>
      </c>
      <c r="B127" s="229" t="s">
        <v>484</v>
      </c>
      <c r="C127" s="226"/>
      <c r="D127" s="225" t="s">
        <v>234</v>
      </c>
      <c r="E127" s="225" t="s">
        <v>211</v>
      </c>
      <c r="F127" s="225" t="s">
        <v>210</v>
      </c>
    </row>
    <row r="128" spans="1:6" x14ac:dyDescent="0.3">
      <c r="A128" s="224" t="s">
        <v>485</v>
      </c>
      <c r="B128" s="230" t="s">
        <v>486</v>
      </c>
      <c r="C128" s="226"/>
      <c r="D128" s="225" t="s">
        <v>237</v>
      </c>
      <c r="E128" s="225" t="s">
        <v>272</v>
      </c>
      <c r="F128" s="225" t="s">
        <v>220</v>
      </c>
    </row>
    <row r="129" spans="1:6" x14ac:dyDescent="0.3">
      <c r="A129" s="224" t="s">
        <v>487</v>
      </c>
      <c r="B129" s="228" t="s">
        <v>488</v>
      </c>
      <c r="C129" s="226"/>
      <c r="D129" s="225" t="s">
        <v>269</v>
      </c>
      <c r="E129" s="225" t="s">
        <v>226</v>
      </c>
      <c r="F129" s="225" t="s">
        <v>227</v>
      </c>
    </row>
    <row r="130" spans="1:6" x14ac:dyDescent="0.3">
      <c r="A130" s="224" t="s">
        <v>489</v>
      </c>
      <c r="B130" s="229" t="s">
        <v>490</v>
      </c>
      <c r="C130" s="226"/>
      <c r="D130" s="225" t="s">
        <v>223</v>
      </c>
      <c r="E130" s="225" t="s">
        <v>219</v>
      </c>
      <c r="F130" s="225" t="s">
        <v>220</v>
      </c>
    </row>
    <row r="131" spans="1:6" x14ac:dyDescent="0.3">
      <c r="A131" s="224" t="s">
        <v>491</v>
      </c>
      <c r="B131" s="230" t="s">
        <v>492</v>
      </c>
      <c r="C131" s="226"/>
      <c r="D131" s="225" t="s">
        <v>237</v>
      </c>
      <c r="E131" s="225" t="s">
        <v>272</v>
      </c>
      <c r="F131" s="225" t="s">
        <v>220</v>
      </c>
    </row>
    <row r="132" spans="1:6" x14ac:dyDescent="0.3">
      <c r="A132" s="224" t="s">
        <v>493</v>
      </c>
      <c r="B132" s="230" t="s">
        <v>494</v>
      </c>
      <c r="C132" s="226"/>
      <c r="D132" s="225" t="s">
        <v>449</v>
      </c>
      <c r="E132" s="225" t="s">
        <v>226</v>
      </c>
      <c r="F132" s="225" t="s">
        <v>227</v>
      </c>
    </row>
    <row r="133" spans="1:6" x14ac:dyDescent="0.3">
      <c r="A133" s="224" t="s">
        <v>495</v>
      </c>
      <c r="B133" s="230" t="s">
        <v>496</v>
      </c>
      <c r="C133" s="226"/>
      <c r="D133" s="225" t="s">
        <v>223</v>
      </c>
      <c r="E133" s="225" t="s">
        <v>219</v>
      </c>
      <c r="F133" s="225" t="s">
        <v>220</v>
      </c>
    </row>
    <row r="134" spans="1:6" x14ac:dyDescent="0.3">
      <c r="A134" s="224" t="s">
        <v>497</v>
      </c>
      <c r="B134" s="229" t="s">
        <v>498</v>
      </c>
      <c r="C134" s="226"/>
      <c r="D134" s="225" t="s">
        <v>256</v>
      </c>
      <c r="E134" s="225" t="s">
        <v>201</v>
      </c>
      <c r="F134" s="225" t="s">
        <v>202</v>
      </c>
    </row>
    <row r="135" spans="1:6" x14ac:dyDescent="0.3">
      <c r="A135" s="224" t="s">
        <v>499</v>
      </c>
      <c r="B135" s="229" t="s">
        <v>500</v>
      </c>
      <c r="C135" s="226"/>
      <c r="D135" s="225" t="s">
        <v>373</v>
      </c>
      <c r="E135" s="225" t="s">
        <v>226</v>
      </c>
      <c r="F135" s="225" t="s">
        <v>227</v>
      </c>
    </row>
    <row r="136" spans="1:6" x14ac:dyDescent="0.3">
      <c r="A136" s="224" t="s">
        <v>501</v>
      </c>
      <c r="B136" s="229" t="s">
        <v>502</v>
      </c>
      <c r="C136" s="226"/>
      <c r="D136" s="225" t="s">
        <v>223</v>
      </c>
      <c r="E136" s="225" t="s">
        <v>219</v>
      </c>
      <c r="F136" s="225" t="s">
        <v>220</v>
      </c>
    </row>
    <row r="137" spans="1:6" x14ac:dyDescent="0.3">
      <c r="A137" s="224" t="s">
        <v>503</v>
      </c>
      <c r="B137" s="229" t="s">
        <v>504</v>
      </c>
      <c r="C137" s="226"/>
      <c r="D137" s="225" t="s">
        <v>294</v>
      </c>
      <c r="E137" s="225" t="s">
        <v>201</v>
      </c>
      <c r="F137" s="225" t="s">
        <v>202</v>
      </c>
    </row>
    <row r="138" spans="1:6" x14ac:dyDescent="0.3">
      <c r="A138" s="224" t="s">
        <v>505</v>
      </c>
      <c r="B138" s="230" t="s">
        <v>506</v>
      </c>
      <c r="C138" s="226"/>
      <c r="D138" s="225" t="s">
        <v>237</v>
      </c>
      <c r="E138" s="225" t="s">
        <v>272</v>
      </c>
      <c r="F138" s="225" t="s">
        <v>220</v>
      </c>
    </row>
    <row r="139" spans="1:6" x14ac:dyDescent="0.3">
      <c r="A139" s="224" t="s">
        <v>507</v>
      </c>
      <c r="B139" s="230" t="s">
        <v>508</v>
      </c>
      <c r="C139" s="226"/>
      <c r="D139" s="225" t="s">
        <v>223</v>
      </c>
      <c r="E139" s="225" t="s">
        <v>219</v>
      </c>
      <c r="F139" s="225" t="s">
        <v>220</v>
      </c>
    </row>
    <row r="140" spans="1:6" x14ac:dyDescent="0.3">
      <c r="A140" s="224" t="s">
        <v>509</v>
      </c>
      <c r="B140" s="229" t="s">
        <v>510</v>
      </c>
      <c r="C140" s="226"/>
      <c r="D140" s="225" t="s">
        <v>223</v>
      </c>
      <c r="E140" s="225" t="s">
        <v>219</v>
      </c>
      <c r="F140" s="225" t="s">
        <v>220</v>
      </c>
    </row>
    <row r="141" spans="1:6" x14ac:dyDescent="0.3">
      <c r="A141" s="224" t="s">
        <v>511</v>
      </c>
      <c r="B141" s="229" t="s">
        <v>512</v>
      </c>
      <c r="C141" s="226"/>
      <c r="D141" s="225" t="s">
        <v>218</v>
      </c>
      <c r="E141" s="225" t="s">
        <v>226</v>
      </c>
      <c r="F141" s="225" t="s">
        <v>227</v>
      </c>
    </row>
    <row r="142" spans="1:6" x14ac:dyDescent="0.3">
      <c r="A142" s="224" t="s">
        <v>513</v>
      </c>
      <c r="B142" s="229" t="s">
        <v>514</v>
      </c>
      <c r="C142" s="226"/>
      <c r="D142" s="225" t="s">
        <v>313</v>
      </c>
      <c r="E142" s="225" t="s">
        <v>211</v>
      </c>
      <c r="F142" s="225" t="s">
        <v>210</v>
      </c>
    </row>
    <row r="143" spans="1:6" x14ac:dyDescent="0.3">
      <c r="A143" s="224" t="s">
        <v>515</v>
      </c>
      <c r="B143" s="228" t="s">
        <v>516</v>
      </c>
      <c r="C143" s="226"/>
      <c r="D143" s="225" t="s">
        <v>256</v>
      </c>
      <c r="E143" s="225" t="s">
        <v>211</v>
      </c>
      <c r="F143" s="225" t="s">
        <v>210</v>
      </c>
    </row>
    <row r="144" spans="1:6" x14ac:dyDescent="0.3">
      <c r="A144" s="224" t="s">
        <v>517</v>
      </c>
      <c r="B144" s="230" t="s">
        <v>518</v>
      </c>
      <c r="C144" s="226"/>
      <c r="D144" s="225" t="s">
        <v>237</v>
      </c>
      <c r="E144" s="225" t="s">
        <v>272</v>
      </c>
      <c r="F144" s="225" t="s">
        <v>220</v>
      </c>
    </row>
    <row r="145" spans="1:6" x14ac:dyDescent="0.3">
      <c r="A145" s="224" t="s">
        <v>519</v>
      </c>
      <c r="B145" s="228" t="s">
        <v>520</v>
      </c>
      <c r="C145" s="226"/>
      <c r="D145" s="225" t="s">
        <v>256</v>
      </c>
      <c r="E145" s="225" t="s">
        <v>201</v>
      </c>
      <c r="F145" s="225" t="s">
        <v>202</v>
      </c>
    </row>
    <row r="146" spans="1:6" x14ac:dyDescent="0.3">
      <c r="A146" s="224" t="s">
        <v>521</v>
      </c>
      <c r="B146" s="230" t="s">
        <v>522</v>
      </c>
      <c r="C146" s="226"/>
      <c r="D146" s="225" t="s">
        <v>256</v>
      </c>
      <c r="E146" s="225" t="s">
        <v>201</v>
      </c>
      <c r="F146" s="225" t="s">
        <v>202</v>
      </c>
    </row>
    <row r="147" spans="1:6" x14ac:dyDescent="0.3">
      <c r="A147" s="224" t="s">
        <v>523</v>
      </c>
      <c r="B147" s="230" t="s">
        <v>524</v>
      </c>
      <c r="C147" s="226"/>
      <c r="D147" s="225" t="s">
        <v>200</v>
      </c>
      <c r="E147" s="225" t="s">
        <v>201</v>
      </c>
      <c r="F147" s="225" t="s">
        <v>202</v>
      </c>
    </row>
    <row r="148" spans="1:6" x14ac:dyDescent="0.3">
      <c r="A148" s="224" t="s">
        <v>525</v>
      </c>
      <c r="B148" s="229" t="s">
        <v>526</v>
      </c>
      <c r="C148" s="226"/>
      <c r="D148" s="225" t="s">
        <v>269</v>
      </c>
      <c r="E148" s="225" t="s">
        <v>226</v>
      </c>
      <c r="F148" s="225" t="s">
        <v>227</v>
      </c>
    </row>
    <row r="149" spans="1:6" x14ac:dyDescent="0.3">
      <c r="A149" s="224" t="s">
        <v>527</v>
      </c>
      <c r="B149" s="230" t="s">
        <v>528</v>
      </c>
      <c r="C149" s="226"/>
      <c r="D149" s="225" t="s">
        <v>352</v>
      </c>
      <c r="E149" s="225" t="s">
        <v>206</v>
      </c>
      <c r="F149" s="225" t="s">
        <v>207</v>
      </c>
    </row>
    <row r="150" spans="1:6" x14ac:dyDescent="0.3">
      <c r="A150" s="224" t="s">
        <v>529</v>
      </c>
      <c r="B150" s="229" t="s">
        <v>530</v>
      </c>
      <c r="C150" s="226"/>
      <c r="D150" s="225" t="s">
        <v>223</v>
      </c>
      <c r="E150" s="225" t="s">
        <v>219</v>
      </c>
      <c r="F150" s="225" t="s">
        <v>220</v>
      </c>
    </row>
    <row r="151" spans="1:6" x14ac:dyDescent="0.3">
      <c r="A151" s="224" t="s">
        <v>531</v>
      </c>
      <c r="B151" s="229" t="s">
        <v>532</v>
      </c>
      <c r="C151" s="226"/>
      <c r="D151" s="225" t="s">
        <v>205</v>
      </c>
      <c r="E151" s="225" t="s">
        <v>206</v>
      </c>
      <c r="F151" s="225" t="s">
        <v>207</v>
      </c>
    </row>
    <row r="152" spans="1:6" x14ac:dyDescent="0.3">
      <c r="A152" s="224" t="s">
        <v>533</v>
      </c>
      <c r="B152" s="229" t="s">
        <v>534</v>
      </c>
      <c r="C152" s="226"/>
      <c r="D152" s="225" t="s">
        <v>220</v>
      </c>
      <c r="E152" s="225" t="s">
        <v>219</v>
      </c>
      <c r="F152" s="225" t="s">
        <v>220</v>
      </c>
    </row>
    <row r="153" spans="1:6" x14ac:dyDescent="0.3">
      <c r="A153" s="224" t="s">
        <v>535</v>
      </c>
      <c r="B153" s="228" t="s">
        <v>536</v>
      </c>
      <c r="C153" s="226"/>
      <c r="D153" s="225" t="s">
        <v>358</v>
      </c>
      <c r="E153" s="225" t="s">
        <v>219</v>
      </c>
      <c r="F153" s="225" t="s">
        <v>220</v>
      </c>
    </row>
    <row r="154" spans="1:6" x14ac:dyDescent="0.3">
      <c r="A154" s="224" t="s">
        <v>537</v>
      </c>
      <c r="B154" s="228" t="s">
        <v>538</v>
      </c>
      <c r="C154" s="226"/>
      <c r="D154" s="225" t="s">
        <v>237</v>
      </c>
      <c r="E154" s="225" t="s">
        <v>272</v>
      </c>
      <c r="F154" s="225" t="s">
        <v>220</v>
      </c>
    </row>
    <row r="155" spans="1:6" x14ac:dyDescent="0.3">
      <c r="A155" s="224" t="s">
        <v>539</v>
      </c>
      <c r="B155" s="229" t="s">
        <v>540</v>
      </c>
      <c r="C155" s="226"/>
      <c r="D155" s="225" t="s">
        <v>218</v>
      </c>
      <c r="E155" s="225" t="s">
        <v>219</v>
      </c>
      <c r="F155" s="225" t="s">
        <v>220</v>
      </c>
    </row>
    <row r="156" spans="1:6" x14ac:dyDescent="0.3">
      <c r="A156" s="224" t="s">
        <v>541</v>
      </c>
      <c r="B156" s="229" t="s">
        <v>542</v>
      </c>
      <c r="C156" s="226"/>
      <c r="D156" s="225" t="s">
        <v>249</v>
      </c>
      <c r="E156" s="225" t="s">
        <v>206</v>
      </c>
      <c r="F156" s="225" t="s">
        <v>207</v>
      </c>
    </row>
    <row r="157" spans="1:6" x14ac:dyDescent="0.3">
      <c r="A157" s="224" t="s">
        <v>543</v>
      </c>
      <c r="B157" s="229" t="s">
        <v>544</v>
      </c>
      <c r="C157" s="226"/>
      <c r="D157" s="225" t="s">
        <v>269</v>
      </c>
      <c r="E157" s="225" t="s">
        <v>226</v>
      </c>
      <c r="F157" s="225" t="s">
        <v>227</v>
      </c>
    </row>
    <row r="158" spans="1:6" x14ac:dyDescent="0.3">
      <c r="A158" s="224" t="s">
        <v>545</v>
      </c>
      <c r="B158" s="229" t="s">
        <v>546</v>
      </c>
      <c r="C158" s="226"/>
      <c r="D158" s="225" t="s">
        <v>373</v>
      </c>
      <c r="E158" s="225" t="s">
        <v>226</v>
      </c>
      <c r="F158" s="225" t="s">
        <v>227</v>
      </c>
    </row>
    <row r="159" spans="1:6" x14ac:dyDescent="0.3">
      <c r="A159" s="224" t="s">
        <v>547</v>
      </c>
      <c r="B159" s="229" t="s">
        <v>548</v>
      </c>
      <c r="C159" s="226"/>
      <c r="D159" s="225" t="s">
        <v>237</v>
      </c>
      <c r="E159" s="225" t="s">
        <v>272</v>
      </c>
      <c r="F159" s="225" t="s">
        <v>220</v>
      </c>
    </row>
    <row r="160" spans="1:6" x14ac:dyDescent="0.3">
      <c r="A160" s="224" t="s">
        <v>549</v>
      </c>
      <c r="B160" s="229" t="s">
        <v>550</v>
      </c>
      <c r="C160" s="226"/>
      <c r="D160" s="225" t="s">
        <v>240</v>
      </c>
      <c r="E160" s="225" t="s">
        <v>231</v>
      </c>
      <c r="F160" s="225" t="s">
        <v>207</v>
      </c>
    </row>
    <row r="161" spans="1:6" x14ac:dyDescent="0.3">
      <c r="A161" s="224" t="s">
        <v>551</v>
      </c>
      <c r="B161" s="229" t="s">
        <v>552</v>
      </c>
      <c r="C161" s="226"/>
      <c r="D161" s="225" t="s">
        <v>352</v>
      </c>
      <c r="E161" s="225" t="s">
        <v>231</v>
      </c>
      <c r="F161" s="225" t="s">
        <v>207</v>
      </c>
    </row>
    <row r="162" spans="1:6" x14ac:dyDescent="0.3">
      <c r="A162" s="224" t="s">
        <v>553</v>
      </c>
      <c r="B162" s="229" t="s">
        <v>554</v>
      </c>
      <c r="C162" s="226"/>
      <c r="D162" s="225" t="s">
        <v>246</v>
      </c>
      <c r="E162" s="225" t="s">
        <v>211</v>
      </c>
      <c r="F162" s="225" t="s">
        <v>210</v>
      </c>
    </row>
    <row r="163" spans="1:6" x14ac:dyDescent="0.3">
      <c r="A163" s="224" t="s">
        <v>555</v>
      </c>
      <c r="B163" s="229" t="s">
        <v>556</v>
      </c>
      <c r="C163" s="226"/>
      <c r="D163" s="225" t="s">
        <v>313</v>
      </c>
      <c r="E163" s="225" t="s">
        <v>211</v>
      </c>
      <c r="F163" s="225" t="s">
        <v>210</v>
      </c>
    </row>
    <row r="164" spans="1:6" x14ac:dyDescent="0.3">
      <c r="A164" s="224" t="s">
        <v>557</v>
      </c>
      <c r="B164" s="229" t="s">
        <v>558</v>
      </c>
      <c r="C164" s="226"/>
      <c r="D164" s="225" t="s">
        <v>249</v>
      </c>
      <c r="E164" s="225" t="s">
        <v>206</v>
      </c>
      <c r="F164" s="225" t="s">
        <v>207</v>
      </c>
    </row>
    <row r="165" spans="1:6" x14ac:dyDescent="0.3">
      <c r="A165" s="224" t="s">
        <v>559</v>
      </c>
      <c r="B165" s="229" t="s">
        <v>560</v>
      </c>
      <c r="C165" s="226"/>
      <c r="D165" s="225" t="s">
        <v>394</v>
      </c>
      <c r="E165" s="225" t="s">
        <v>231</v>
      </c>
      <c r="F165" s="225" t="s">
        <v>207</v>
      </c>
    </row>
    <row r="166" spans="1:6" x14ac:dyDescent="0.3">
      <c r="A166" s="224" t="s">
        <v>561</v>
      </c>
      <c r="B166" s="229" t="s">
        <v>562</v>
      </c>
      <c r="C166" s="226"/>
      <c r="D166" s="225" t="s">
        <v>230</v>
      </c>
      <c r="E166" s="225" t="s">
        <v>241</v>
      </c>
      <c r="F166" s="225" t="s">
        <v>220</v>
      </c>
    </row>
    <row r="167" spans="1:6" x14ac:dyDescent="0.3">
      <c r="A167" s="224" t="s">
        <v>563</v>
      </c>
      <c r="B167" s="228" t="s">
        <v>564</v>
      </c>
      <c r="C167" s="226"/>
      <c r="D167" s="225" t="s">
        <v>358</v>
      </c>
      <c r="E167" s="225" t="s">
        <v>219</v>
      </c>
      <c r="F167" s="225" t="s">
        <v>220</v>
      </c>
    </row>
    <row r="168" spans="1:6" x14ac:dyDescent="0.3">
      <c r="A168" s="224" t="s">
        <v>565</v>
      </c>
      <c r="B168" s="229" t="s">
        <v>566</v>
      </c>
      <c r="C168" s="226"/>
      <c r="D168" s="225" t="s">
        <v>246</v>
      </c>
      <c r="E168" s="225" t="s">
        <v>211</v>
      </c>
      <c r="F168" s="225" t="s">
        <v>210</v>
      </c>
    </row>
    <row r="169" spans="1:6" x14ac:dyDescent="0.3">
      <c r="A169" s="224" t="s">
        <v>567</v>
      </c>
      <c r="B169" s="229" t="s">
        <v>568</v>
      </c>
      <c r="C169" s="226"/>
      <c r="D169" s="225" t="s">
        <v>237</v>
      </c>
      <c r="E169" s="225" t="s">
        <v>272</v>
      </c>
      <c r="F169" s="225" t="s">
        <v>220</v>
      </c>
    </row>
    <row r="170" spans="1:6" x14ac:dyDescent="0.3">
      <c r="A170" s="224" t="s">
        <v>569</v>
      </c>
      <c r="B170" s="229" t="s">
        <v>570</v>
      </c>
      <c r="C170" s="226"/>
      <c r="D170" s="225" t="s">
        <v>240</v>
      </c>
      <c r="E170" s="225" t="s">
        <v>241</v>
      </c>
      <c r="F170" s="225" t="s">
        <v>220</v>
      </c>
    </row>
    <row r="171" spans="1:6" x14ac:dyDescent="0.3">
      <c r="A171" s="224" t="s">
        <v>571</v>
      </c>
      <c r="B171" s="229" t="s">
        <v>572</v>
      </c>
      <c r="C171" s="226"/>
      <c r="D171" s="225" t="s">
        <v>294</v>
      </c>
      <c r="E171" s="225" t="s">
        <v>201</v>
      </c>
      <c r="F171" s="225" t="s">
        <v>202</v>
      </c>
    </row>
    <row r="172" spans="1:6" x14ac:dyDescent="0.3">
      <c r="A172" s="224" t="s">
        <v>573</v>
      </c>
      <c r="B172" s="229" t="s">
        <v>574</v>
      </c>
      <c r="C172" s="226"/>
      <c r="D172" s="225" t="s">
        <v>352</v>
      </c>
      <c r="E172" s="225" t="s">
        <v>206</v>
      </c>
      <c r="F172" s="225" t="s">
        <v>207</v>
      </c>
    </row>
    <row r="173" spans="1:6" x14ac:dyDescent="0.3">
      <c r="A173" s="224" t="s">
        <v>575</v>
      </c>
      <c r="B173" s="228" t="s">
        <v>576</v>
      </c>
      <c r="C173" s="226"/>
      <c r="D173" s="225" t="s">
        <v>249</v>
      </c>
      <c r="E173" s="225" t="s">
        <v>206</v>
      </c>
      <c r="F173" s="225" t="s">
        <v>207</v>
      </c>
    </row>
    <row r="174" spans="1:6" x14ac:dyDescent="0.3">
      <c r="A174" s="224" t="s">
        <v>577</v>
      </c>
      <c r="B174" s="229" t="s">
        <v>578</v>
      </c>
      <c r="C174" s="226"/>
      <c r="D174" s="225" t="s">
        <v>313</v>
      </c>
      <c r="E174" s="225" t="s">
        <v>206</v>
      </c>
      <c r="F174" s="225" t="s">
        <v>207</v>
      </c>
    </row>
    <row r="175" spans="1:6" x14ac:dyDescent="0.3">
      <c r="A175" s="224" t="s">
        <v>579</v>
      </c>
      <c r="B175" s="229" t="s">
        <v>580</v>
      </c>
      <c r="C175" s="226"/>
      <c r="D175" s="225" t="s">
        <v>581</v>
      </c>
      <c r="E175" s="225" t="s">
        <v>231</v>
      </c>
      <c r="F175" s="225" t="s">
        <v>207</v>
      </c>
    </row>
    <row r="176" spans="1:6" x14ac:dyDescent="0.3">
      <c r="A176" s="224" t="s">
        <v>582</v>
      </c>
      <c r="B176" s="229" t="s">
        <v>583</v>
      </c>
      <c r="C176" s="226"/>
      <c r="D176" s="225" t="s">
        <v>240</v>
      </c>
      <c r="E176" s="225" t="s">
        <v>241</v>
      </c>
      <c r="F176" s="225" t="s">
        <v>220</v>
      </c>
    </row>
    <row r="177" spans="1:6" x14ac:dyDescent="0.3">
      <c r="A177" s="224" t="s">
        <v>584</v>
      </c>
      <c r="B177" s="229" t="s">
        <v>585</v>
      </c>
      <c r="C177" s="226"/>
      <c r="D177" s="225" t="s">
        <v>223</v>
      </c>
      <c r="E177" s="225" t="s">
        <v>219</v>
      </c>
      <c r="F177" s="225" t="s">
        <v>220</v>
      </c>
    </row>
    <row r="178" spans="1:6" x14ac:dyDescent="0.3">
      <c r="A178" s="224" t="s">
        <v>586</v>
      </c>
      <c r="B178" s="229" t="s">
        <v>587</v>
      </c>
      <c r="C178" s="226"/>
      <c r="D178" s="225" t="s">
        <v>214</v>
      </c>
      <c r="E178" s="225" t="s">
        <v>211</v>
      </c>
      <c r="F178" s="225" t="s">
        <v>210</v>
      </c>
    </row>
    <row r="179" spans="1:6" x14ac:dyDescent="0.3">
      <c r="A179" s="224" t="s">
        <v>588</v>
      </c>
      <c r="B179" s="229" t="s">
        <v>589</v>
      </c>
      <c r="C179" s="226"/>
      <c r="D179" s="225" t="s">
        <v>249</v>
      </c>
      <c r="E179" s="225" t="s">
        <v>206</v>
      </c>
      <c r="F179" s="225" t="s">
        <v>207</v>
      </c>
    </row>
    <row r="180" spans="1:6" x14ac:dyDescent="0.3">
      <c r="A180" s="224" t="s">
        <v>590</v>
      </c>
      <c r="B180" s="229" t="s">
        <v>591</v>
      </c>
      <c r="C180" s="226"/>
      <c r="D180" s="225" t="s">
        <v>449</v>
      </c>
      <c r="E180" s="225" t="s">
        <v>226</v>
      </c>
      <c r="F180" s="225" t="s">
        <v>227</v>
      </c>
    </row>
    <row r="181" spans="1:6" x14ac:dyDescent="0.3">
      <c r="A181" s="224" t="s">
        <v>592</v>
      </c>
      <c r="B181" s="228" t="s">
        <v>593</v>
      </c>
      <c r="C181" s="226"/>
      <c r="D181" s="225" t="s">
        <v>269</v>
      </c>
      <c r="E181" s="225" t="s">
        <v>226</v>
      </c>
      <c r="F181" s="225" t="s">
        <v>227</v>
      </c>
    </row>
    <row r="182" spans="1:6" x14ac:dyDescent="0.3">
      <c r="A182" s="224" t="s">
        <v>594</v>
      </c>
      <c r="B182" s="229" t="s">
        <v>595</v>
      </c>
      <c r="C182" s="226"/>
      <c r="D182" s="225" t="s">
        <v>269</v>
      </c>
      <c r="E182" s="225" t="s">
        <v>226</v>
      </c>
      <c r="F182" s="225" t="s">
        <v>227</v>
      </c>
    </row>
    <row r="183" spans="1:6" x14ac:dyDescent="0.3">
      <c r="A183" s="224" t="s">
        <v>596</v>
      </c>
      <c r="B183" s="229" t="s">
        <v>597</v>
      </c>
      <c r="C183" s="226"/>
      <c r="D183" s="225" t="s">
        <v>234</v>
      </c>
      <c r="E183" s="225" t="s">
        <v>211</v>
      </c>
      <c r="F183" s="225" t="s">
        <v>210</v>
      </c>
    </row>
    <row r="184" spans="1:6" x14ac:dyDescent="0.3">
      <c r="A184" s="224" t="s">
        <v>598</v>
      </c>
      <c r="B184" s="229" t="s">
        <v>599</v>
      </c>
      <c r="C184" s="226"/>
      <c r="D184" s="225" t="s">
        <v>373</v>
      </c>
      <c r="E184" s="225" t="s">
        <v>226</v>
      </c>
      <c r="F184" s="225" t="s">
        <v>227</v>
      </c>
    </row>
    <row r="185" spans="1:6" x14ac:dyDescent="0.3">
      <c r="A185" s="224" t="s">
        <v>600</v>
      </c>
      <c r="B185" s="229" t="s">
        <v>601</v>
      </c>
      <c r="C185" s="226"/>
      <c r="D185" s="225" t="s">
        <v>269</v>
      </c>
      <c r="E185" s="225" t="s">
        <v>226</v>
      </c>
      <c r="F185" s="225" t="s">
        <v>227</v>
      </c>
    </row>
    <row r="186" spans="1:6" x14ac:dyDescent="0.3">
      <c r="A186" s="224" t="s">
        <v>602</v>
      </c>
      <c r="B186" s="229" t="s">
        <v>603</v>
      </c>
      <c r="C186" s="226"/>
      <c r="D186" s="225" t="s">
        <v>246</v>
      </c>
      <c r="E186" s="225" t="s">
        <v>211</v>
      </c>
      <c r="F186" s="225" t="s">
        <v>210</v>
      </c>
    </row>
    <row r="187" spans="1:6" x14ac:dyDescent="0.3">
      <c r="A187" s="224" t="s">
        <v>604</v>
      </c>
      <c r="B187" s="229" t="s">
        <v>605</v>
      </c>
      <c r="C187" s="226"/>
      <c r="D187" s="225" t="s">
        <v>313</v>
      </c>
      <c r="E187" s="225" t="s">
        <v>211</v>
      </c>
      <c r="F187" s="225" t="s">
        <v>210</v>
      </c>
    </row>
    <row r="188" spans="1:6" x14ac:dyDescent="0.3">
      <c r="A188" s="224" t="s">
        <v>606</v>
      </c>
      <c r="B188" s="228" t="s">
        <v>607</v>
      </c>
      <c r="C188" s="226"/>
      <c r="D188" s="225" t="s">
        <v>237</v>
      </c>
      <c r="E188" s="225" t="s">
        <v>474</v>
      </c>
      <c r="F188" s="225" t="s">
        <v>220</v>
      </c>
    </row>
    <row r="189" spans="1:6" x14ac:dyDescent="0.3">
      <c r="A189" s="224" t="s">
        <v>608</v>
      </c>
      <c r="B189" s="228" t="s">
        <v>609</v>
      </c>
      <c r="C189" s="226"/>
      <c r="D189" s="225" t="s">
        <v>352</v>
      </c>
      <c r="E189" s="225" t="s">
        <v>231</v>
      </c>
      <c r="F189" s="225" t="s">
        <v>207</v>
      </c>
    </row>
    <row r="190" spans="1:6" x14ac:dyDescent="0.3">
      <c r="A190" s="224" t="s">
        <v>610</v>
      </c>
      <c r="B190" s="229" t="s">
        <v>611</v>
      </c>
      <c r="C190" s="226"/>
      <c r="D190" s="225" t="s">
        <v>218</v>
      </c>
      <c r="E190" s="225" t="s">
        <v>219</v>
      </c>
      <c r="F190" s="225" t="s">
        <v>220</v>
      </c>
    </row>
    <row r="191" spans="1:6" x14ac:dyDescent="0.3">
      <c r="A191" s="224" t="s">
        <v>612</v>
      </c>
      <c r="B191" s="229" t="s">
        <v>613</v>
      </c>
      <c r="C191" s="226"/>
      <c r="D191" s="225" t="s">
        <v>246</v>
      </c>
      <c r="E191" s="225" t="s">
        <v>211</v>
      </c>
      <c r="F191" s="225" t="s">
        <v>210</v>
      </c>
    </row>
    <row r="192" spans="1:6" x14ac:dyDescent="0.3">
      <c r="A192" s="224" t="s">
        <v>614</v>
      </c>
      <c r="B192" s="228" t="s">
        <v>615</v>
      </c>
      <c r="C192" s="226"/>
      <c r="D192" s="225" t="s">
        <v>449</v>
      </c>
      <c r="E192" s="225" t="s">
        <v>226</v>
      </c>
      <c r="F192" s="225" t="s">
        <v>227</v>
      </c>
    </row>
    <row r="193" spans="1:6" x14ac:dyDescent="0.3">
      <c r="A193" s="224" t="s">
        <v>616</v>
      </c>
      <c r="B193" s="228" t="s">
        <v>617</v>
      </c>
      <c r="C193" s="226"/>
      <c r="D193" s="225" t="s">
        <v>234</v>
      </c>
      <c r="E193" s="225"/>
      <c r="F193" s="225" t="s">
        <v>210</v>
      </c>
    </row>
    <row r="194" spans="1:6" x14ac:dyDescent="0.3">
      <c r="A194" s="224" t="s">
        <v>618</v>
      </c>
      <c r="B194" s="229" t="s">
        <v>619</v>
      </c>
      <c r="C194" s="226"/>
      <c r="D194" s="225" t="s">
        <v>358</v>
      </c>
      <c r="E194" s="225" t="s">
        <v>219</v>
      </c>
      <c r="F194" s="225" t="s">
        <v>220</v>
      </c>
    </row>
    <row r="195" spans="1:6" x14ac:dyDescent="0.3">
      <c r="A195" s="224" t="s">
        <v>620</v>
      </c>
      <c r="B195" s="229" t="s">
        <v>621</v>
      </c>
      <c r="C195" s="226"/>
      <c r="D195" s="225" t="s">
        <v>449</v>
      </c>
      <c r="E195" s="225" t="s">
        <v>226</v>
      </c>
      <c r="F195" s="225" t="s">
        <v>227</v>
      </c>
    </row>
    <row r="196" spans="1:6" x14ac:dyDescent="0.3">
      <c r="A196" s="224" t="s">
        <v>622</v>
      </c>
      <c r="B196" s="228" t="s">
        <v>623</v>
      </c>
      <c r="C196" s="226"/>
      <c r="D196" s="225" t="s">
        <v>218</v>
      </c>
      <c r="E196" s="225" t="s">
        <v>219</v>
      </c>
      <c r="F196" s="225" t="s">
        <v>220</v>
      </c>
    </row>
    <row r="197" spans="1:6" x14ac:dyDescent="0.3">
      <c r="A197" s="224" t="s">
        <v>624</v>
      </c>
      <c r="B197" s="229" t="s">
        <v>625</v>
      </c>
      <c r="C197" s="226"/>
      <c r="D197" s="225" t="s">
        <v>214</v>
      </c>
      <c r="E197" s="225" t="s">
        <v>211</v>
      </c>
      <c r="F197" s="225" t="s">
        <v>210</v>
      </c>
    </row>
    <row r="198" spans="1:6" x14ac:dyDescent="0.3">
      <c r="A198" s="224" t="s">
        <v>626</v>
      </c>
      <c r="B198" s="229" t="s">
        <v>627</v>
      </c>
      <c r="C198" s="226"/>
      <c r="D198" s="225" t="s">
        <v>358</v>
      </c>
      <c r="E198" s="225" t="s">
        <v>219</v>
      </c>
      <c r="F198" s="225" t="s">
        <v>220</v>
      </c>
    </row>
    <row r="199" spans="1:6" x14ac:dyDescent="0.3">
      <c r="A199" s="224" t="s">
        <v>628</v>
      </c>
      <c r="B199" s="229" t="s">
        <v>629</v>
      </c>
      <c r="C199" s="226"/>
      <c r="D199" s="225" t="s">
        <v>394</v>
      </c>
      <c r="E199" s="225" t="s">
        <v>231</v>
      </c>
      <c r="F199" s="225" t="s">
        <v>207</v>
      </c>
    </row>
    <row r="200" spans="1:6" x14ac:dyDescent="0.3">
      <c r="A200" s="224" t="s">
        <v>630</v>
      </c>
      <c r="B200" s="230" t="s">
        <v>631</v>
      </c>
      <c r="C200" s="226"/>
      <c r="D200" s="225" t="s">
        <v>223</v>
      </c>
      <c r="E200" s="225" t="s">
        <v>219</v>
      </c>
      <c r="F200" s="225" t="s">
        <v>220</v>
      </c>
    </row>
    <row r="201" spans="1:6" x14ac:dyDescent="0.3">
      <c r="A201" s="224" t="s">
        <v>632</v>
      </c>
      <c r="B201" s="230" t="s">
        <v>633</v>
      </c>
      <c r="C201" s="226"/>
      <c r="D201" s="225" t="s">
        <v>449</v>
      </c>
      <c r="E201" s="225" t="s">
        <v>226</v>
      </c>
      <c r="F201" s="225" t="s">
        <v>227</v>
      </c>
    </row>
    <row r="202" spans="1:6" x14ac:dyDescent="0.3">
      <c r="A202" s="224" t="s">
        <v>634</v>
      </c>
      <c r="B202" s="229" t="s">
        <v>635</v>
      </c>
      <c r="C202" s="226"/>
      <c r="D202" s="225" t="s">
        <v>269</v>
      </c>
      <c r="E202" s="225" t="s">
        <v>226</v>
      </c>
      <c r="F202" s="225" t="s">
        <v>227</v>
      </c>
    </row>
    <row r="203" spans="1:6" x14ac:dyDescent="0.3">
      <c r="A203" s="224" t="s">
        <v>636</v>
      </c>
      <c r="B203" s="229" t="s">
        <v>637</v>
      </c>
      <c r="C203" s="226"/>
      <c r="D203" s="225" t="s">
        <v>200</v>
      </c>
      <c r="E203" s="225" t="s">
        <v>201</v>
      </c>
      <c r="F203" s="225" t="s">
        <v>202</v>
      </c>
    </row>
    <row r="204" spans="1:6" x14ac:dyDescent="0.3">
      <c r="A204" s="224" t="s">
        <v>638</v>
      </c>
      <c r="B204" s="229" t="s">
        <v>639</v>
      </c>
      <c r="C204" s="226"/>
      <c r="D204" s="225" t="s">
        <v>237</v>
      </c>
      <c r="E204" s="225" t="s">
        <v>272</v>
      </c>
      <c r="F204" s="225" t="s">
        <v>220</v>
      </c>
    </row>
    <row r="205" spans="1:6" x14ac:dyDescent="0.3">
      <c r="A205" s="224" t="s">
        <v>640</v>
      </c>
      <c r="B205" s="229" t="s">
        <v>641</v>
      </c>
      <c r="C205" s="226"/>
      <c r="D205" s="225" t="s">
        <v>269</v>
      </c>
      <c r="E205" s="225" t="s">
        <v>226</v>
      </c>
      <c r="F205" s="225" t="s">
        <v>227</v>
      </c>
    </row>
    <row r="206" spans="1:6" x14ac:dyDescent="0.3">
      <c r="A206" s="224" t="s">
        <v>642</v>
      </c>
      <c r="B206" s="229" t="s">
        <v>643</v>
      </c>
      <c r="C206" s="226"/>
      <c r="D206" s="225" t="s">
        <v>230</v>
      </c>
      <c r="E206" s="225" t="s">
        <v>241</v>
      </c>
      <c r="F206" s="225" t="s">
        <v>220</v>
      </c>
    </row>
    <row r="207" spans="1:6" x14ac:dyDescent="0.3">
      <c r="A207" s="224" t="s">
        <v>644</v>
      </c>
      <c r="B207" s="229" t="s">
        <v>645</v>
      </c>
      <c r="C207" s="226"/>
      <c r="D207" s="225" t="s">
        <v>220</v>
      </c>
      <c r="E207" s="225" t="s">
        <v>219</v>
      </c>
      <c r="F207" s="225" t="s">
        <v>220</v>
      </c>
    </row>
    <row r="208" spans="1:6" x14ac:dyDescent="0.3">
      <c r="A208" s="224" t="s">
        <v>646</v>
      </c>
      <c r="B208" s="229" t="s">
        <v>647</v>
      </c>
      <c r="C208" s="226"/>
      <c r="D208" s="225" t="s">
        <v>227</v>
      </c>
      <c r="E208" s="225" t="s">
        <v>226</v>
      </c>
      <c r="F208" s="225" t="s">
        <v>227</v>
      </c>
    </row>
    <row r="209" spans="1:6" x14ac:dyDescent="0.3">
      <c r="A209" s="224" t="s">
        <v>648</v>
      </c>
      <c r="B209" s="229" t="s">
        <v>649</v>
      </c>
      <c r="C209" s="226"/>
      <c r="D209" s="225" t="s">
        <v>220</v>
      </c>
      <c r="E209" s="225" t="s">
        <v>219</v>
      </c>
      <c r="F209" s="225" t="s">
        <v>220</v>
      </c>
    </row>
    <row r="210" spans="1:6" x14ac:dyDescent="0.3">
      <c r="A210" s="224" t="s">
        <v>650</v>
      </c>
      <c r="B210" s="229" t="s">
        <v>651</v>
      </c>
      <c r="C210" s="226"/>
      <c r="D210" s="225" t="s">
        <v>449</v>
      </c>
      <c r="E210" s="225" t="s">
        <v>226</v>
      </c>
      <c r="F210" s="225" t="s">
        <v>227</v>
      </c>
    </row>
    <row r="211" spans="1:6" x14ac:dyDescent="0.3">
      <c r="A211" s="224" t="s">
        <v>652</v>
      </c>
      <c r="B211" s="230" t="s">
        <v>653</v>
      </c>
      <c r="C211" s="226"/>
      <c r="D211" s="225" t="s">
        <v>449</v>
      </c>
      <c r="E211" s="225" t="s">
        <v>226</v>
      </c>
      <c r="F211" s="225" t="s">
        <v>227</v>
      </c>
    </row>
    <row r="212" spans="1:6" x14ac:dyDescent="0.3">
      <c r="A212" s="224" t="s">
        <v>654</v>
      </c>
      <c r="B212" s="230" t="s">
        <v>655</v>
      </c>
      <c r="C212" s="226"/>
      <c r="D212" s="225" t="s">
        <v>449</v>
      </c>
      <c r="E212" s="225" t="s">
        <v>226</v>
      </c>
      <c r="F212" s="225" t="s">
        <v>227</v>
      </c>
    </row>
    <row r="213" spans="1:6" x14ac:dyDescent="0.3">
      <c r="A213" s="224" t="s">
        <v>656</v>
      </c>
      <c r="B213" s="229" t="s">
        <v>657</v>
      </c>
      <c r="C213" s="226"/>
      <c r="D213" s="225" t="s">
        <v>237</v>
      </c>
      <c r="E213" s="225" t="s">
        <v>272</v>
      </c>
      <c r="F213" s="225" t="s">
        <v>220</v>
      </c>
    </row>
    <row r="214" spans="1:6" x14ac:dyDescent="0.3">
      <c r="A214" s="224" t="s">
        <v>658</v>
      </c>
      <c r="B214" s="228" t="s">
        <v>659</v>
      </c>
      <c r="C214" s="226"/>
      <c r="D214" s="225" t="s">
        <v>223</v>
      </c>
      <c r="E214" s="225" t="s">
        <v>219</v>
      </c>
      <c r="F214" s="225" t="s">
        <v>220</v>
      </c>
    </row>
    <row r="215" spans="1:6" x14ac:dyDescent="0.3">
      <c r="A215" s="224" t="s">
        <v>660</v>
      </c>
      <c r="B215" s="229" t="s">
        <v>661</v>
      </c>
      <c r="C215" s="226"/>
      <c r="D215" s="225" t="s">
        <v>230</v>
      </c>
      <c r="E215" s="225" t="s">
        <v>231</v>
      </c>
      <c r="F215" s="225" t="s">
        <v>207</v>
      </c>
    </row>
    <row r="216" spans="1:6" x14ac:dyDescent="0.3">
      <c r="A216" s="224" t="s">
        <v>662</v>
      </c>
      <c r="B216" s="229" t="s">
        <v>663</v>
      </c>
      <c r="C216" s="226"/>
      <c r="D216" s="225" t="s">
        <v>358</v>
      </c>
      <c r="E216" s="225" t="s">
        <v>219</v>
      </c>
      <c r="F216" s="225" t="s">
        <v>220</v>
      </c>
    </row>
    <row r="217" spans="1:6" x14ac:dyDescent="0.3">
      <c r="A217" s="224" t="s">
        <v>664</v>
      </c>
      <c r="B217" s="229" t="s">
        <v>665</v>
      </c>
      <c r="C217" s="226"/>
      <c r="D217" s="225" t="s">
        <v>240</v>
      </c>
      <c r="E217" s="225" t="s">
        <v>241</v>
      </c>
      <c r="F217" s="225" t="s">
        <v>220</v>
      </c>
    </row>
    <row r="218" spans="1:6" x14ac:dyDescent="0.3">
      <c r="A218" s="224" t="s">
        <v>666</v>
      </c>
      <c r="B218" s="229" t="s">
        <v>667</v>
      </c>
      <c r="C218" s="226"/>
      <c r="D218" s="225" t="s">
        <v>449</v>
      </c>
      <c r="E218" s="225" t="s">
        <v>226</v>
      </c>
      <c r="F218" s="225" t="s">
        <v>227</v>
      </c>
    </row>
    <row r="219" spans="1:6" x14ac:dyDescent="0.3">
      <c r="A219" s="224" t="s">
        <v>668</v>
      </c>
      <c r="B219" s="229" t="s">
        <v>669</v>
      </c>
      <c r="C219" s="226"/>
      <c r="D219" s="225" t="s">
        <v>230</v>
      </c>
      <c r="E219" s="225" t="s">
        <v>241</v>
      </c>
      <c r="F219" s="225" t="s">
        <v>220</v>
      </c>
    </row>
    <row r="220" spans="1:6" x14ac:dyDescent="0.3">
      <c r="A220" s="224" t="s">
        <v>670</v>
      </c>
      <c r="B220" s="229" t="s">
        <v>671</v>
      </c>
      <c r="C220" s="226"/>
      <c r="D220" s="225" t="s">
        <v>246</v>
      </c>
      <c r="E220" s="225" t="s">
        <v>211</v>
      </c>
      <c r="F220" s="225" t="s">
        <v>210</v>
      </c>
    </row>
    <row r="221" spans="1:6" x14ac:dyDescent="0.3">
      <c r="A221" s="224" t="s">
        <v>672</v>
      </c>
      <c r="B221" s="229" t="s">
        <v>673</v>
      </c>
      <c r="C221" s="226"/>
      <c r="D221" s="225" t="s">
        <v>449</v>
      </c>
      <c r="E221" s="225" t="s">
        <v>226</v>
      </c>
      <c r="F221" s="225" t="s">
        <v>227</v>
      </c>
    </row>
    <row r="222" spans="1:6" x14ac:dyDescent="0.3">
      <c r="A222" s="224" t="s">
        <v>674</v>
      </c>
      <c r="B222" s="229" t="s">
        <v>675</v>
      </c>
      <c r="C222" s="226"/>
      <c r="D222" s="225" t="s">
        <v>256</v>
      </c>
      <c r="E222" s="225" t="s">
        <v>211</v>
      </c>
      <c r="F222" s="225" t="s">
        <v>210</v>
      </c>
    </row>
    <row r="223" spans="1:6" x14ac:dyDescent="0.3">
      <c r="A223" s="224" t="s">
        <v>676</v>
      </c>
      <c r="B223" s="228" t="s">
        <v>677</v>
      </c>
      <c r="C223" s="226"/>
      <c r="D223" s="225" t="s">
        <v>256</v>
      </c>
      <c r="E223" s="225" t="s">
        <v>211</v>
      </c>
      <c r="F223" s="225" t="s">
        <v>210</v>
      </c>
    </row>
    <row r="224" spans="1:6" x14ac:dyDescent="0.3">
      <c r="A224" s="224" t="s">
        <v>678</v>
      </c>
      <c r="B224" s="229" t="s">
        <v>679</v>
      </c>
      <c r="C224" s="226"/>
      <c r="D224" s="225" t="s">
        <v>294</v>
      </c>
      <c r="E224" s="225" t="s">
        <v>201</v>
      </c>
      <c r="F224" s="225" t="s">
        <v>202</v>
      </c>
    </row>
    <row r="225" spans="1:6" x14ac:dyDescent="0.3">
      <c r="A225" s="224" t="s">
        <v>680</v>
      </c>
      <c r="B225" s="229" t="s">
        <v>681</v>
      </c>
      <c r="C225" s="226"/>
      <c r="D225" s="225" t="s">
        <v>313</v>
      </c>
      <c r="E225" s="225" t="s">
        <v>206</v>
      </c>
      <c r="F225" s="225" t="s">
        <v>207</v>
      </c>
    </row>
    <row r="226" spans="1:6" x14ac:dyDescent="0.3">
      <c r="A226" s="224" t="s">
        <v>682</v>
      </c>
      <c r="B226" s="228" t="s">
        <v>683</v>
      </c>
      <c r="C226" s="226"/>
      <c r="D226" s="225" t="s">
        <v>223</v>
      </c>
      <c r="E226" s="225" t="s">
        <v>219</v>
      </c>
      <c r="F226" s="225" t="s">
        <v>220</v>
      </c>
    </row>
    <row r="227" spans="1:6" x14ac:dyDescent="0.3">
      <c r="A227" s="224" t="s">
        <v>684</v>
      </c>
      <c r="B227" s="230" t="s">
        <v>685</v>
      </c>
      <c r="C227" s="226"/>
      <c r="D227" s="225" t="s">
        <v>200</v>
      </c>
      <c r="E227" s="225" t="s">
        <v>281</v>
      </c>
      <c r="F227" s="225" t="s">
        <v>202</v>
      </c>
    </row>
    <row r="228" spans="1:6" x14ac:dyDescent="0.3">
      <c r="A228" s="224" t="s">
        <v>686</v>
      </c>
      <c r="B228" s="229" t="s">
        <v>687</v>
      </c>
      <c r="C228" s="226"/>
      <c r="D228" s="225" t="s">
        <v>218</v>
      </c>
      <c r="E228" s="225" t="s">
        <v>226</v>
      </c>
      <c r="F228" s="225" t="s">
        <v>227</v>
      </c>
    </row>
    <row r="229" spans="1:6" x14ac:dyDescent="0.3">
      <c r="A229" s="224" t="s">
        <v>688</v>
      </c>
      <c r="B229" s="229" t="s">
        <v>689</v>
      </c>
      <c r="C229" s="226"/>
      <c r="D229" s="225" t="s">
        <v>205</v>
      </c>
      <c r="E229" s="225" t="s">
        <v>206</v>
      </c>
      <c r="F229" s="225" t="s">
        <v>207</v>
      </c>
    </row>
    <row r="230" spans="1:6" x14ac:dyDescent="0.3">
      <c r="A230" s="224" t="s">
        <v>690</v>
      </c>
      <c r="B230" s="229" t="s">
        <v>691</v>
      </c>
      <c r="C230" s="226"/>
      <c r="D230" s="225" t="s">
        <v>220</v>
      </c>
      <c r="E230" s="225" t="s">
        <v>241</v>
      </c>
      <c r="F230" s="225" t="s">
        <v>220</v>
      </c>
    </row>
    <row r="231" spans="1:6" x14ac:dyDescent="0.3">
      <c r="A231" s="224" t="s">
        <v>692</v>
      </c>
      <c r="B231" s="229" t="s">
        <v>693</v>
      </c>
      <c r="C231" s="226"/>
      <c r="D231" s="225" t="s">
        <v>223</v>
      </c>
      <c r="E231" s="225" t="s">
        <v>219</v>
      </c>
      <c r="F231" s="225" t="s">
        <v>220</v>
      </c>
    </row>
    <row r="232" spans="1:6" x14ac:dyDescent="0.3">
      <c r="A232" s="224" t="s">
        <v>694</v>
      </c>
      <c r="B232" s="230" t="s">
        <v>695</v>
      </c>
      <c r="C232" s="226"/>
      <c r="D232" s="225" t="s">
        <v>218</v>
      </c>
      <c r="E232" s="225" t="s">
        <v>219</v>
      </c>
      <c r="F232" s="225" t="s">
        <v>220</v>
      </c>
    </row>
    <row r="233" spans="1:6" x14ac:dyDescent="0.3">
      <c r="A233" s="224" t="s">
        <v>696</v>
      </c>
      <c r="B233" s="229" t="s">
        <v>697</v>
      </c>
      <c r="C233" s="226"/>
      <c r="D233" s="225" t="s">
        <v>581</v>
      </c>
      <c r="E233" s="225" t="s">
        <v>231</v>
      </c>
      <c r="F233" s="225" t="s">
        <v>207</v>
      </c>
    </row>
    <row r="234" spans="1:6" x14ac:dyDescent="0.3">
      <c r="A234" s="224" t="s">
        <v>698</v>
      </c>
      <c r="B234" s="229" t="s">
        <v>699</v>
      </c>
      <c r="C234" s="226"/>
      <c r="D234" s="225" t="s">
        <v>218</v>
      </c>
      <c r="E234" s="225" t="s">
        <v>226</v>
      </c>
      <c r="F234" s="225" t="s">
        <v>227</v>
      </c>
    </row>
    <row r="235" spans="1:6" x14ac:dyDescent="0.3">
      <c r="A235" s="224" t="s">
        <v>700</v>
      </c>
      <c r="B235" s="229" t="s">
        <v>701</v>
      </c>
      <c r="C235" s="226"/>
      <c r="D235" s="225" t="s">
        <v>218</v>
      </c>
      <c r="E235" s="225" t="s">
        <v>219</v>
      </c>
      <c r="F235" s="225" t="s">
        <v>220</v>
      </c>
    </row>
    <row r="236" spans="1:6" x14ac:dyDescent="0.3">
      <c r="A236" s="224" t="s">
        <v>702</v>
      </c>
      <c r="B236" s="229" t="s">
        <v>703</v>
      </c>
      <c r="C236" s="226"/>
      <c r="D236" s="225" t="s">
        <v>218</v>
      </c>
      <c r="E236" s="225" t="s">
        <v>226</v>
      </c>
      <c r="F236" s="225" t="s">
        <v>227</v>
      </c>
    </row>
    <row r="237" spans="1:6" x14ac:dyDescent="0.3">
      <c r="A237" s="224" t="s">
        <v>704</v>
      </c>
      <c r="B237" s="229" t="s">
        <v>705</v>
      </c>
      <c r="C237" s="226"/>
      <c r="D237" s="225" t="s">
        <v>352</v>
      </c>
      <c r="E237" s="225" t="s">
        <v>206</v>
      </c>
      <c r="F237" s="225" t="s">
        <v>207</v>
      </c>
    </row>
    <row r="238" spans="1:6" x14ac:dyDescent="0.3">
      <c r="A238" s="224" t="s">
        <v>706</v>
      </c>
      <c r="B238" s="229" t="s">
        <v>707</v>
      </c>
      <c r="C238" s="226"/>
      <c r="D238" s="225" t="s">
        <v>210</v>
      </c>
      <c r="E238" s="225" t="s">
        <v>211</v>
      </c>
      <c r="F238" s="225" t="s">
        <v>210</v>
      </c>
    </row>
    <row r="239" spans="1:6" x14ac:dyDescent="0.3">
      <c r="A239" s="224" t="s">
        <v>708</v>
      </c>
      <c r="B239" s="229" t="s">
        <v>709</v>
      </c>
      <c r="C239" s="226"/>
      <c r="D239" s="225" t="s">
        <v>205</v>
      </c>
      <c r="E239" s="225" t="s">
        <v>206</v>
      </c>
      <c r="F239" s="225" t="s">
        <v>207</v>
      </c>
    </row>
    <row r="240" spans="1:6" x14ac:dyDescent="0.3">
      <c r="A240" s="224" t="s">
        <v>710</v>
      </c>
      <c r="B240" s="230" t="s">
        <v>711</v>
      </c>
      <c r="C240" s="226"/>
      <c r="D240" s="225" t="s">
        <v>240</v>
      </c>
      <c r="E240" s="225" t="s">
        <v>231</v>
      </c>
      <c r="F240" s="225" t="s">
        <v>207</v>
      </c>
    </row>
    <row r="241" spans="1:6" x14ac:dyDescent="0.3">
      <c r="A241" s="224" t="s">
        <v>712</v>
      </c>
      <c r="B241" s="229" t="s">
        <v>713</v>
      </c>
      <c r="C241" s="226"/>
      <c r="D241" s="225" t="s">
        <v>227</v>
      </c>
      <c r="E241" s="225" t="s">
        <v>226</v>
      </c>
      <c r="F241" s="225" t="s">
        <v>227</v>
      </c>
    </row>
    <row r="242" spans="1:6" x14ac:dyDescent="0.3">
      <c r="A242" s="224" t="s">
        <v>714</v>
      </c>
      <c r="B242" s="228" t="s">
        <v>715</v>
      </c>
      <c r="C242" s="226"/>
      <c r="D242" s="225" t="s">
        <v>237</v>
      </c>
      <c r="E242" s="225" t="s">
        <v>272</v>
      </c>
      <c r="F242" s="225" t="s">
        <v>220</v>
      </c>
    </row>
    <row r="243" spans="1:6" x14ac:dyDescent="0.3">
      <c r="A243" s="224" t="s">
        <v>716</v>
      </c>
      <c r="B243" s="230" t="s">
        <v>717</v>
      </c>
      <c r="C243" s="226"/>
      <c r="D243" s="225" t="s">
        <v>256</v>
      </c>
      <c r="E243" s="225" t="s">
        <v>206</v>
      </c>
      <c r="F243" s="225" t="s">
        <v>207</v>
      </c>
    </row>
    <row r="244" spans="1:6" x14ac:dyDescent="0.3">
      <c r="A244" s="224" t="s">
        <v>718</v>
      </c>
      <c r="B244" s="229" t="s">
        <v>719</v>
      </c>
      <c r="C244" s="226"/>
      <c r="D244" s="225" t="s">
        <v>313</v>
      </c>
      <c r="E244" s="225" t="s">
        <v>211</v>
      </c>
      <c r="F244" s="225" t="s">
        <v>210</v>
      </c>
    </row>
    <row r="245" spans="1:6" x14ac:dyDescent="0.3">
      <c r="A245" s="224" t="s">
        <v>720</v>
      </c>
      <c r="B245" s="228" t="s">
        <v>721</v>
      </c>
      <c r="C245" s="226"/>
      <c r="D245" s="225" t="s">
        <v>218</v>
      </c>
      <c r="E245" s="225" t="s">
        <v>219</v>
      </c>
      <c r="F245" s="225" t="s">
        <v>220</v>
      </c>
    </row>
    <row r="246" spans="1:6" x14ac:dyDescent="0.3">
      <c r="A246" s="224" t="s">
        <v>722</v>
      </c>
      <c r="B246" s="229" t="s">
        <v>723</v>
      </c>
      <c r="C246" s="226"/>
      <c r="D246" s="225" t="s">
        <v>223</v>
      </c>
      <c r="E246" s="225" t="s">
        <v>219</v>
      </c>
      <c r="F246" s="225" t="s">
        <v>220</v>
      </c>
    </row>
    <row r="247" spans="1:6" x14ac:dyDescent="0.3">
      <c r="A247" s="224" t="s">
        <v>724</v>
      </c>
      <c r="B247" s="229" t="s">
        <v>725</v>
      </c>
      <c r="C247" s="226"/>
      <c r="D247" s="225" t="s">
        <v>220</v>
      </c>
      <c r="E247" s="225" t="s">
        <v>219</v>
      </c>
      <c r="F247" s="225" t="s">
        <v>220</v>
      </c>
    </row>
    <row r="248" spans="1:6" x14ac:dyDescent="0.3">
      <c r="A248" s="224" t="s">
        <v>726</v>
      </c>
      <c r="B248" s="229" t="s">
        <v>727</v>
      </c>
      <c r="C248" s="226"/>
      <c r="D248" s="225" t="s">
        <v>313</v>
      </c>
      <c r="E248" s="225" t="s">
        <v>206</v>
      </c>
      <c r="F248" s="225" t="s">
        <v>207</v>
      </c>
    </row>
    <row r="249" spans="1:6" x14ac:dyDescent="0.3">
      <c r="A249" s="224" t="s">
        <v>728</v>
      </c>
      <c r="B249" s="229" t="s">
        <v>729</v>
      </c>
      <c r="C249" s="226"/>
      <c r="D249" s="225" t="s">
        <v>234</v>
      </c>
      <c r="E249" s="225" t="s">
        <v>211</v>
      </c>
      <c r="F249" s="225" t="s">
        <v>210</v>
      </c>
    </row>
    <row r="250" spans="1:6" x14ac:dyDescent="0.3">
      <c r="A250" s="224" t="s">
        <v>730</v>
      </c>
      <c r="B250" s="229" t="s">
        <v>731</v>
      </c>
      <c r="C250" s="226"/>
      <c r="D250" s="225" t="s">
        <v>294</v>
      </c>
      <c r="E250" s="225" t="s">
        <v>201</v>
      </c>
      <c r="F250" s="225" t="s">
        <v>202</v>
      </c>
    </row>
    <row r="251" spans="1:6" x14ac:dyDescent="0.3">
      <c r="A251" s="224" t="s">
        <v>732</v>
      </c>
      <c r="B251" s="229" t="s">
        <v>733</v>
      </c>
      <c r="C251" s="226"/>
      <c r="D251" s="225" t="s">
        <v>240</v>
      </c>
      <c r="E251" s="225" t="s">
        <v>231</v>
      </c>
      <c r="F251" s="225" t="s">
        <v>207</v>
      </c>
    </row>
    <row r="252" spans="1:6" x14ac:dyDescent="0.3">
      <c r="A252" s="224" t="s">
        <v>734</v>
      </c>
      <c r="B252" s="229" t="s">
        <v>735</v>
      </c>
      <c r="C252" s="226"/>
      <c r="D252" s="225" t="s">
        <v>240</v>
      </c>
      <c r="E252" s="225" t="s">
        <v>231</v>
      </c>
      <c r="F252" s="225" t="s">
        <v>207</v>
      </c>
    </row>
    <row r="253" spans="1:6" x14ac:dyDescent="0.3">
      <c r="B253" s="228" t="s">
        <v>736</v>
      </c>
      <c r="C253" s="226"/>
      <c r="D253" s="225" t="s">
        <v>737</v>
      </c>
      <c r="E253" s="225" t="s">
        <v>231</v>
      </c>
      <c r="F253" s="225" t="s">
        <v>207</v>
      </c>
    </row>
    <row r="254" spans="1:6" x14ac:dyDescent="0.3">
      <c r="B254" s="228" t="s">
        <v>738</v>
      </c>
      <c r="C254" s="226"/>
      <c r="D254" s="225" t="s">
        <v>739</v>
      </c>
      <c r="E254" s="225" t="s">
        <v>231</v>
      </c>
      <c r="F254" s="225" t="s">
        <v>207</v>
      </c>
    </row>
    <row r="255" spans="1:6" x14ac:dyDescent="0.3">
      <c r="B255" s="229" t="s">
        <v>740</v>
      </c>
      <c r="C255" s="226"/>
      <c r="D255" s="225" t="s">
        <v>200</v>
      </c>
      <c r="E255" s="225" t="s">
        <v>201</v>
      </c>
      <c r="F255" s="225" t="s">
        <v>202</v>
      </c>
    </row>
    <row r="256" spans="1:6" x14ac:dyDescent="0.3">
      <c r="B256" s="229" t="s">
        <v>741</v>
      </c>
      <c r="C256" s="226"/>
      <c r="D256" s="225" t="s">
        <v>234</v>
      </c>
      <c r="E256" s="225" t="s">
        <v>211</v>
      </c>
      <c r="F256" s="225" t="s">
        <v>210</v>
      </c>
    </row>
    <row r="257" spans="2:6" x14ac:dyDescent="0.3">
      <c r="B257" s="229" t="s">
        <v>742</v>
      </c>
      <c r="C257" s="226"/>
      <c r="D257" s="225" t="s">
        <v>352</v>
      </c>
      <c r="E257" s="225" t="s">
        <v>206</v>
      </c>
      <c r="F257" s="225" t="s">
        <v>207</v>
      </c>
    </row>
    <row r="258" spans="2:6" x14ac:dyDescent="0.3">
      <c r="B258" s="229" t="s">
        <v>743</v>
      </c>
      <c r="C258" s="226"/>
      <c r="D258" s="225" t="s">
        <v>313</v>
      </c>
      <c r="E258" s="225" t="s">
        <v>211</v>
      </c>
      <c r="F258" s="225" t="s">
        <v>210</v>
      </c>
    </row>
    <row r="259" spans="2:6" x14ac:dyDescent="0.3">
      <c r="B259" s="229" t="s">
        <v>744</v>
      </c>
      <c r="C259" s="226"/>
      <c r="D259" s="225" t="s">
        <v>218</v>
      </c>
      <c r="E259" s="225" t="s">
        <v>219</v>
      </c>
      <c r="F259" s="225" t="s">
        <v>220</v>
      </c>
    </row>
    <row r="260" spans="2:6" x14ac:dyDescent="0.3">
      <c r="B260" s="229" t="s">
        <v>745</v>
      </c>
      <c r="C260" s="226"/>
      <c r="D260" s="225" t="s">
        <v>237</v>
      </c>
      <c r="E260" s="225" t="s">
        <v>272</v>
      </c>
      <c r="F260" s="225" t="s">
        <v>220</v>
      </c>
    </row>
    <row r="261" spans="2:6" x14ac:dyDescent="0.3">
      <c r="B261" s="228" t="s">
        <v>746</v>
      </c>
      <c r="C261" s="226"/>
      <c r="D261" s="225" t="s">
        <v>200</v>
      </c>
      <c r="E261" s="225" t="s">
        <v>747</v>
      </c>
      <c r="F261" s="225" t="s">
        <v>202</v>
      </c>
    </row>
    <row r="262" spans="2:6" x14ac:dyDescent="0.3">
      <c r="B262" s="229" t="s">
        <v>748</v>
      </c>
      <c r="C262" s="226"/>
      <c r="D262" s="225" t="s">
        <v>313</v>
      </c>
      <c r="E262" s="225" t="s">
        <v>206</v>
      </c>
      <c r="F262" s="225" t="s">
        <v>207</v>
      </c>
    </row>
    <row r="263" spans="2:6" x14ac:dyDescent="0.3">
      <c r="B263" s="229" t="s">
        <v>749</v>
      </c>
      <c r="C263" s="226"/>
      <c r="D263" s="225" t="s">
        <v>394</v>
      </c>
      <c r="E263" s="225" t="s">
        <v>231</v>
      </c>
      <c r="F263" s="225" t="s">
        <v>207</v>
      </c>
    </row>
    <row r="264" spans="2:6" x14ac:dyDescent="0.3">
      <c r="B264" s="229" t="s">
        <v>750</v>
      </c>
      <c r="C264" s="226"/>
      <c r="D264" s="225" t="s">
        <v>294</v>
      </c>
      <c r="E264" s="225" t="s">
        <v>201</v>
      </c>
      <c r="F264" s="225" t="s">
        <v>202</v>
      </c>
    </row>
    <row r="265" spans="2:6" x14ac:dyDescent="0.3">
      <c r="B265" s="228" t="s">
        <v>751</v>
      </c>
      <c r="C265" s="226"/>
      <c r="D265" s="225" t="s">
        <v>240</v>
      </c>
      <c r="E265" s="225" t="s">
        <v>241</v>
      </c>
      <c r="F265" s="225" t="s">
        <v>220</v>
      </c>
    </row>
    <row r="266" spans="2:6" x14ac:dyDescent="0.3">
      <c r="B266" s="229" t="s">
        <v>752</v>
      </c>
      <c r="C266" s="226"/>
      <c r="D266" s="225" t="s">
        <v>240</v>
      </c>
      <c r="E266" s="225" t="s">
        <v>231</v>
      </c>
      <c r="F266" s="225" t="s">
        <v>207</v>
      </c>
    </row>
    <row r="267" spans="2:6" x14ac:dyDescent="0.3">
      <c r="B267" s="229" t="s">
        <v>753</v>
      </c>
      <c r="C267" s="226"/>
      <c r="D267" s="225" t="s">
        <v>230</v>
      </c>
      <c r="E267" s="225" t="s">
        <v>241</v>
      </c>
      <c r="F267" s="225" t="s">
        <v>220</v>
      </c>
    </row>
    <row r="268" spans="2:6" x14ac:dyDescent="0.3">
      <c r="B268" s="230" t="s">
        <v>754</v>
      </c>
      <c r="C268" s="226"/>
      <c r="D268" s="225" t="s">
        <v>237</v>
      </c>
      <c r="E268" s="225" t="s">
        <v>272</v>
      </c>
      <c r="F268" s="225" t="s">
        <v>220</v>
      </c>
    </row>
    <row r="269" spans="2:6" x14ac:dyDescent="0.3">
      <c r="B269" s="229" t="s">
        <v>755</v>
      </c>
      <c r="C269" s="226"/>
      <c r="D269" s="225" t="s">
        <v>200</v>
      </c>
      <c r="E269" s="225" t="s">
        <v>281</v>
      </c>
      <c r="F269" s="225" t="s">
        <v>202</v>
      </c>
    </row>
    <row r="270" spans="2:6" x14ac:dyDescent="0.3">
      <c r="B270" s="229" t="s">
        <v>756</v>
      </c>
      <c r="C270" s="226"/>
      <c r="D270" s="225" t="s">
        <v>249</v>
      </c>
      <c r="E270" s="225" t="s">
        <v>206</v>
      </c>
      <c r="F270" s="225" t="s">
        <v>207</v>
      </c>
    </row>
    <row r="271" spans="2:6" x14ac:dyDescent="0.3">
      <c r="B271" s="229" t="s">
        <v>757</v>
      </c>
      <c r="C271" s="226"/>
      <c r="D271" s="225" t="s">
        <v>234</v>
      </c>
      <c r="E271" s="225" t="s">
        <v>211</v>
      </c>
      <c r="F271" s="225" t="s">
        <v>210</v>
      </c>
    </row>
    <row r="272" spans="2:6" x14ac:dyDescent="0.3">
      <c r="B272" s="229" t="s">
        <v>758</v>
      </c>
      <c r="C272" s="226"/>
      <c r="D272" s="225" t="s">
        <v>200</v>
      </c>
      <c r="E272" s="225" t="s">
        <v>201</v>
      </c>
      <c r="F272" s="225" t="s">
        <v>202</v>
      </c>
    </row>
    <row r="273" spans="2:6" x14ac:dyDescent="0.3">
      <c r="B273" s="229" t="s">
        <v>759</v>
      </c>
      <c r="C273" s="226"/>
      <c r="D273" s="225" t="s">
        <v>237</v>
      </c>
      <c r="E273" s="225" t="s">
        <v>272</v>
      </c>
      <c r="F273" s="225" t="s">
        <v>220</v>
      </c>
    </row>
    <row r="274" spans="2:6" x14ac:dyDescent="0.3">
      <c r="B274" s="229" t="s">
        <v>760</v>
      </c>
      <c r="C274" s="226"/>
      <c r="D274" s="225" t="s">
        <v>246</v>
      </c>
      <c r="E274" s="225" t="s">
        <v>211</v>
      </c>
      <c r="F274" s="225" t="s">
        <v>210</v>
      </c>
    </row>
    <row r="275" spans="2:6" x14ac:dyDescent="0.3">
      <c r="B275" s="229" t="s">
        <v>761</v>
      </c>
      <c r="C275" s="226"/>
      <c r="D275" s="225" t="s">
        <v>240</v>
      </c>
      <c r="E275" s="225" t="s">
        <v>241</v>
      </c>
      <c r="F275" s="225" t="s">
        <v>220</v>
      </c>
    </row>
    <row r="276" spans="2:6" x14ac:dyDescent="0.3">
      <c r="B276" s="229" t="s">
        <v>762</v>
      </c>
      <c r="C276" s="226"/>
      <c r="D276" s="225" t="s">
        <v>256</v>
      </c>
      <c r="E276" s="225" t="s">
        <v>211</v>
      </c>
      <c r="F276" s="225" t="s">
        <v>210</v>
      </c>
    </row>
    <row r="277" spans="2:6" x14ac:dyDescent="0.3">
      <c r="B277" s="229" t="s">
        <v>763</v>
      </c>
      <c r="C277" s="226"/>
      <c r="D277" s="225" t="s">
        <v>234</v>
      </c>
      <c r="E277" s="225" t="s">
        <v>211</v>
      </c>
      <c r="F277" s="225" t="s">
        <v>210</v>
      </c>
    </row>
    <row r="278" spans="2:6" x14ac:dyDescent="0.3">
      <c r="B278" s="229" t="s">
        <v>764</v>
      </c>
      <c r="C278" s="226"/>
      <c r="D278" s="225" t="s">
        <v>394</v>
      </c>
      <c r="E278" s="225" t="s">
        <v>231</v>
      </c>
      <c r="F278" s="225" t="s">
        <v>207</v>
      </c>
    </row>
    <row r="279" spans="2:6" x14ac:dyDescent="0.3">
      <c r="B279" s="229" t="s">
        <v>765</v>
      </c>
      <c r="C279" s="226"/>
      <c r="D279" s="225" t="s">
        <v>234</v>
      </c>
      <c r="E279" s="225" t="s">
        <v>211</v>
      </c>
      <c r="F279" s="225" t="s">
        <v>210</v>
      </c>
    </row>
    <row r="280" spans="2:6" x14ac:dyDescent="0.3">
      <c r="B280" s="230" t="s">
        <v>766</v>
      </c>
      <c r="C280" s="226"/>
      <c r="D280" s="225" t="s">
        <v>256</v>
      </c>
      <c r="E280" s="225" t="s">
        <v>201</v>
      </c>
      <c r="F280" s="225" t="s">
        <v>202</v>
      </c>
    </row>
    <row r="281" spans="2:6" x14ac:dyDescent="0.3">
      <c r="B281" s="229" t="s">
        <v>767</v>
      </c>
      <c r="C281" s="226"/>
      <c r="D281" s="225" t="s">
        <v>218</v>
      </c>
      <c r="E281" s="225" t="s">
        <v>219</v>
      </c>
      <c r="F281" s="225" t="s">
        <v>220</v>
      </c>
    </row>
    <row r="282" spans="2:6" x14ac:dyDescent="0.3">
      <c r="B282" s="229" t="s">
        <v>768</v>
      </c>
      <c r="C282" s="226"/>
      <c r="D282" s="225" t="s">
        <v>246</v>
      </c>
      <c r="E282" s="225" t="s">
        <v>211</v>
      </c>
      <c r="F282" s="225" t="s">
        <v>210</v>
      </c>
    </row>
    <row r="283" spans="2:6" x14ac:dyDescent="0.3">
      <c r="B283" s="230" t="s">
        <v>769</v>
      </c>
      <c r="C283" s="226"/>
      <c r="D283" s="225" t="s">
        <v>256</v>
      </c>
      <c r="E283" s="225" t="s">
        <v>211</v>
      </c>
      <c r="F283" s="225" t="s">
        <v>210</v>
      </c>
    </row>
    <row r="284" spans="2:6" x14ac:dyDescent="0.3">
      <c r="B284" s="229" t="s">
        <v>770</v>
      </c>
      <c r="C284" s="226"/>
      <c r="D284" s="225" t="s">
        <v>200</v>
      </c>
      <c r="E284" s="225" t="s">
        <v>281</v>
      </c>
      <c r="F284" s="225" t="s">
        <v>202</v>
      </c>
    </row>
    <row r="285" spans="2:6" x14ac:dyDescent="0.3">
      <c r="B285" s="229" t="s">
        <v>771</v>
      </c>
      <c r="C285" s="226"/>
      <c r="D285" s="225" t="s">
        <v>294</v>
      </c>
      <c r="E285" s="225" t="s">
        <v>201</v>
      </c>
      <c r="F285" s="225" t="s">
        <v>202</v>
      </c>
    </row>
    <row r="286" spans="2:6" x14ac:dyDescent="0.3">
      <c r="B286" s="229" t="s">
        <v>772</v>
      </c>
      <c r="C286" s="226"/>
      <c r="D286" s="225" t="s">
        <v>246</v>
      </c>
      <c r="E286" s="225" t="s">
        <v>211</v>
      </c>
      <c r="F286" s="225" t="s">
        <v>210</v>
      </c>
    </row>
    <row r="287" spans="2:6" x14ac:dyDescent="0.3">
      <c r="B287" s="230" t="s">
        <v>773</v>
      </c>
      <c r="C287" s="226"/>
      <c r="D287" s="225" t="s">
        <v>200</v>
      </c>
      <c r="E287" s="225" t="s">
        <v>281</v>
      </c>
      <c r="F287" s="225" t="s">
        <v>202</v>
      </c>
    </row>
    <row r="288" spans="2:6" x14ac:dyDescent="0.3">
      <c r="B288" s="229" t="s">
        <v>774</v>
      </c>
      <c r="C288" s="226"/>
      <c r="D288" s="225" t="s">
        <v>246</v>
      </c>
      <c r="E288" s="225" t="s">
        <v>211</v>
      </c>
      <c r="F288" s="225" t="s">
        <v>210</v>
      </c>
    </row>
    <row r="289" spans="2:6" x14ac:dyDescent="0.3">
      <c r="B289" s="228" t="s">
        <v>775</v>
      </c>
      <c r="C289" s="226"/>
      <c r="D289" s="225" t="s">
        <v>246</v>
      </c>
      <c r="E289" s="225" t="s">
        <v>211</v>
      </c>
      <c r="F289" s="225" t="s">
        <v>210</v>
      </c>
    </row>
    <row r="290" spans="2:6" x14ac:dyDescent="0.3">
      <c r="B290" s="229" t="s">
        <v>776</v>
      </c>
      <c r="C290" s="226"/>
      <c r="D290" s="225" t="s">
        <v>449</v>
      </c>
      <c r="E290" s="225" t="s">
        <v>226</v>
      </c>
      <c r="F290" s="225" t="s">
        <v>227</v>
      </c>
    </row>
    <row r="291" spans="2:6" x14ac:dyDescent="0.3">
      <c r="B291" s="229" t="s">
        <v>777</v>
      </c>
      <c r="C291" s="226"/>
      <c r="D291" s="225" t="s">
        <v>223</v>
      </c>
      <c r="E291" s="225" t="s">
        <v>219</v>
      </c>
      <c r="F291" s="225" t="s">
        <v>220</v>
      </c>
    </row>
    <row r="292" spans="2:6" x14ac:dyDescent="0.3">
      <c r="B292" s="228" t="s">
        <v>778</v>
      </c>
      <c r="C292" s="226"/>
      <c r="D292" s="225" t="s">
        <v>237</v>
      </c>
      <c r="E292" s="225" t="s">
        <v>272</v>
      </c>
      <c r="F292" s="225" t="s">
        <v>220</v>
      </c>
    </row>
    <row r="293" spans="2:6" x14ac:dyDescent="0.3">
      <c r="B293" s="229" t="s">
        <v>779</v>
      </c>
      <c r="C293" s="226"/>
      <c r="D293" s="225" t="s">
        <v>240</v>
      </c>
      <c r="E293" s="225" t="s">
        <v>241</v>
      </c>
      <c r="F293" s="225" t="s">
        <v>220</v>
      </c>
    </row>
    <row r="294" spans="2:6" x14ac:dyDescent="0.3">
      <c r="B294" s="229" t="s">
        <v>780</v>
      </c>
      <c r="C294" s="226"/>
      <c r="D294" s="225" t="s">
        <v>313</v>
      </c>
      <c r="E294" s="225" t="s">
        <v>211</v>
      </c>
      <c r="F294" s="225" t="s">
        <v>210</v>
      </c>
    </row>
    <row r="295" spans="2:6" x14ac:dyDescent="0.3">
      <c r="B295" s="229" t="s">
        <v>781</v>
      </c>
      <c r="C295" s="226"/>
      <c r="D295" s="225" t="s">
        <v>373</v>
      </c>
      <c r="E295" s="225" t="s">
        <v>226</v>
      </c>
      <c r="F295" s="225" t="s">
        <v>227</v>
      </c>
    </row>
    <row r="296" spans="2:6" x14ac:dyDescent="0.3">
      <c r="B296" s="229" t="s">
        <v>782</v>
      </c>
      <c r="C296" s="226"/>
      <c r="D296" s="225" t="s">
        <v>230</v>
      </c>
      <c r="E296" s="225" t="s">
        <v>231</v>
      </c>
      <c r="F296" s="225" t="s">
        <v>207</v>
      </c>
    </row>
    <row r="297" spans="2:6" x14ac:dyDescent="0.3">
      <c r="B297" s="229" t="s">
        <v>783</v>
      </c>
      <c r="C297" s="226"/>
      <c r="D297" s="225" t="s">
        <v>205</v>
      </c>
      <c r="E297" s="225" t="s">
        <v>206</v>
      </c>
      <c r="F297" s="225" t="s">
        <v>207</v>
      </c>
    </row>
    <row r="298" spans="2:6" x14ac:dyDescent="0.3">
      <c r="B298" s="229" t="s">
        <v>784</v>
      </c>
      <c r="C298" s="226"/>
      <c r="D298" s="225" t="s">
        <v>214</v>
      </c>
      <c r="E298" s="225" t="s">
        <v>211</v>
      </c>
      <c r="F298" s="225" t="s">
        <v>210</v>
      </c>
    </row>
    <row r="299" spans="2:6" x14ac:dyDescent="0.3">
      <c r="B299" s="228" t="s">
        <v>785</v>
      </c>
      <c r="C299" s="226"/>
      <c r="D299" s="225" t="s">
        <v>223</v>
      </c>
      <c r="E299" s="225" t="s">
        <v>219</v>
      </c>
      <c r="F299" s="225" t="s">
        <v>220</v>
      </c>
    </row>
    <row r="300" spans="2:6" x14ac:dyDescent="0.3">
      <c r="B300" s="230" t="s">
        <v>786</v>
      </c>
      <c r="C300" s="226"/>
      <c r="D300" s="225" t="s">
        <v>200</v>
      </c>
      <c r="E300" s="225" t="s">
        <v>201</v>
      </c>
      <c r="F300" s="225" t="s">
        <v>202</v>
      </c>
    </row>
    <row r="301" spans="2:6" x14ac:dyDescent="0.3">
      <c r="B301" s="229" t="s">
        <v>787</v>
      </c>
      <c r="C301" s="226"/>
      <c r="D301" s="225" t="s">
        <v>249</v>
      </c>
      <c r="E301" s="225" t="s">
        <v>206</v>
      </c>
      <c r="F301" s="225" t="s">
        <v>207</v>
      </c>
    </row>
    <row r="302" spans="2:6" x14ac:dyDescent="0.3">
      <c r="B302" s="230" t="s">
        <v>788</v>
      </c>
      <c r="C302" s="226"/>
      <c r="D302" s="225" t="s">
        <v>256</v>
      </c>
      <c r="E302" s="225" t="s">
        <v>201</v>
      </c>
      <c r="F302" s="225" t="s">
        <v>202</v>
      </c>
    </row>
    <row r="303" spans="2:6" x14ac:dyDescent="0.3">
      <c r="B303" s="229" t="s">
        <v>789</v>
      </c>
      <c r="C303" s="226"/>
      <c r="D303" s="225" t="s">
        <v>237</v>
      </c>
      <c r="E303" s="225" t="s">
        <v>272</v>
      </c>
      <c r="F303" s="225" t="s">
        <v>220</v>
      </c>
    </row>
    <row r="304" spans="2:6" x14ac:dyDescent="0.3">
      <c r="B304" s="230" t="s">
        <v>790</v>
      </c>
      <c r="C304" s="226"/>
      <c r="D304" s="225" t="s">
        <v>223</v>
      </c>
      <c r="E304" s="225" t="s">
        <v>219</v>
      </c>
      <c r="F304" s="225" t="s">
        <v>220</v>
      </c>
    </row>
    <row r="305" spans="2:6" x14ac:dyDescent="0.3">
      <c r="B305" s="229" t="s">
        <v>791</v>
      </c>
      <c r="C305" s="226"/>
      <c r="D305" s="225" t="s">
        <v>256</v>
      </c>
      <c r="E305" s="225" t="s">
        <v>206</v>
      </c>
      <c r="F305" s="225" t="s">
        <v>207</v>
      </c>
    </row>
    <row r="306" spans="2:6" x14ac:dyDescent="0.3">
      <c r="B306" s="229" t="s">
        <v>792</v>
      </c>
      <c r="C306" s="226"/>
      <c r="D306" s="225" t="s">
        <v>218</v>
      </c>
      <c r="E306" s="225" t="s">
        <v>219</v>
      </c>
      <c r="F306" s="225" t="s">
        <v>220</v>
      </c>
    </row>
    <row r="307" spans="2:6" x14ac:dyDescent="0.3">
      <c r="B307" s="229" t="s">
        <v>793</v>
      </c>
      <c r="C307" s="226"/>
      <c r="D307" s="225" t="s">
        <v>214</v>
      </c>
      <c r="E307" s="225" t="s">
        <v>211</v>
      </c>
      <c r="F307" s="225" t="s">
        <v>210</v>
      </c>
    </row>
    <row r="308" spans="2:6" x14ac:dyDescent="0.3">
      <c r="B308" s="228" t="s">
        <v>794</v>
      </c>
      <c r="C308" s="226"/>
      <c r="D308" s="225" t="s">
        <v>218</v>
      </c>
      <c r="E308" s="225" t="s">
        <v>226</v>
      </c>
      <c r="F308" s="225" t="s">
        <v>227</v>
      </c>
    </row>
    <row r="309" spans="2:6" x14ac:dyDescent="0.3">
      <c r="B309" s="229" t="s">
        <v>795</v>
      </c>
      <c r="C309" s="226"/>
      <c r="D309" s="225" t="s">
        <v>249</v>
      </c>
      <c r="E309" s="225" t="s">
        <v>206</v>
      </c>
      <c r="F309" s="225" t="s">
        <v>207</v>
      </c>
    </row>
    <row r="310" spans="2:6" x14ac:dyDescent="0.3">
      <c r="B310" s="229" t="s">
        <v>796</v>
      </c>
      <c r="C310" s="226"/>
      <c r="D310" s="225" t="s">
        <v>246</v>
      </c>
      <c r="E310" s="225" t="s">
        <v>211</v>
      </c>
      <c r="F310" s="225" t="s">
        <v>210</v>
      </c>
    </row>
    <row r="311" spans="2:6" x14ac:dyDescent="0.3">
      <c r="B311" s="229" t="s">
        <v>797</v>
      </c>
      <c r="C311" s="226"/>
      <c r="D311" s="225" t="s">
        <v>373</v>
      </c>
      <c r="E311" s="225" t="s">
        <v>226</v>
      </c>
      <c r="F311" s="225" t="s">
        <v>227</v>
      </c>
    </row>
    <row r="312" spans="2:6" x14ac:dyDescent="0.3">
      <c r="B312" s="228" t="s">
        <v>798</v>
      </c>
      <c r="C312" s="226"/>
      <c r="D312" s="225" t="s">
        <v>237</v>
      </c>
      <c r="E312" s="225" t="s">
        <v>272</v>
      </c>
      <c r="F312" s="225" t="s">
        <v>220</v>
      </c>
    </row>
    <row r="313" spans="2:6" x14ac:dyDescent="0.3">
      <c r="B313" s="228" t="s">
        <v>799</v>
      </c>
      <c r="C313" s="226"/>
      <c r="D313" s="225" t="s">
        <v>249</v>
      </c>
      <c r="E313" s="225" t="s">
        <v>206</v>
      </c>
      <c r="F313" s="225" t="s">
        <v>207</v>
      </c>
    </row>
    <row r="314" spans="2:6" x14ac:dyDescent="0.3">
      <c r="B314" s="229" t="s">
        <v>800</v>
      </c>
      <c r="C314" s="226"/>
      <c r="D314" s="225" t="s">
        <v>352</v>
      </c>
      <c r="E314" s="225" t="s">
        <v>206</v>
      </c>
      <c r="F314" s="225" t="s">
        <v>207</v>
      </c>
    </row>
    <row r="315" spans="2:6" x14ac:dyDescent="0.3">
      <c r="B315" s="229" t="s">
        <v>801</v>
      </c>
      <c r="C315" s="226"/>
      <c r="D315" s="225" t="s">
        <v>269</v>
      </c>
      <c r="E315" s="225" t="s">
        <v>226</v>
      </c>
      <c r="F315" s="225" t="s">
        <v>227</v>
      </c>
    </row>
    <row r="316" spans="2:6" x14ac:dyDescent="0.3">
      <c r="B316" s="228" t="s">
        <v>802</v>
      </c>
      <c r="C316" s="226"/>
      <c r="D316" s="225" t="s">
        <v>256</v>
      </c>
      <c r="E316" s="225" t="s">
        <v>206</v>
      </c>
      <c r="F316" s="225" t="s">
        <v>207</v>
      </c>
    </row>
    <row r="317" spans="2:6" x14ac:dyDescent="0.3">
      <c r="B317" s="229" t="s">
        <v>803</v>
      </c>
      <c r="C317" s="226"/>
      <c r="D317" s="225" t="s">
        <v>449</v>
      </c>
      <c r="E317" s="225" t="s">
        <v>226</v>
      </c>
      <c r="F317" s="225" t="s">
        <v>227</v>
      </c>
    </row>
    <row r="318" spans="2:6" x14ac:dyDescent="0.3">
      <c r="B318" s="229" t="s">
        <v>804</v>
      </c>
      <c r="C318" s="226"/>
      <c r="D318" s="225" t="s">
        <v>449</v>
      </c>
      <c r="E318" s="225" t="s">
        <v>226</v>
      </c>
      <c r="F318" s="225" t="s">
        <v>227</v>
      </c>
    </row>
    <row r="319" spans="2:6" x14ac:dyDescent="0.3">
      <c r="B319" s="229" t="s">
        <v>805</v>
      </c>
      <c r="C319" s="226"/>
      <c r="D319" s="225" t="s">
        <v>237</v>
      </c>
      <c r="E319" s="225" t="s">
        <v>474</v>
      </c>
      <c r="F319" s="225" t="s">
        <v>220</v>
      </c>
    </row>
    <row r="320" spans="2:6" x14ac:dyDescent="0.3">
      <c r="B320" s="229" t="s">
        <v>806</v>
      </c>
      <c r="C320" s="226"/>
      <c r="D320" s="225" t="s">
        <v>234</v>
      </c>
      <c r="E320" s="225" t="s">
        <v>211</v>
      </c>
      <c r="F320" s="225" t="s">
        <v>210</v>
      </c>
    </row>
    <row r="321" spans="2:6" x14ac:dyDescent="0.3">
      <c r="B321" s="229" t="s">
        <v>807</v>
      </c>
      <c r="C321" s="226"/>
      <c r="D321" s="225" t="s">
        <v>373</v>
      </c>
      <c r="E321" s="225" t="s">
        <v>226</v>
      </c>
      <c r="F321" s="225" t="s">
        <v>227</v>
      </c>
    </row>
    <row r="322" spans="2:6" x14ac:dyDescent="0.3">
      <c r="B322" s="229" t="s">
        <v>808</v>
      </c>
      <c r="C322" s="226"/>
      <c r="D322" s="225" t="s">
        <v>223</v>
      </c>
      <c r="E322" s="225" t="s">
        <v>219</v>
      </c>
      <c r="F322" s="225" t="s">
        <v>220</v>
      </c>
    </row>
    <row r="323" spans="2:6" x14ac:dyDescent="0.3">
      <c r="B323" s="229" t="s">
        <v>809</v>
      </c>
      <c r="C323" s="226"/>
      <c r="D323" s="225" t="s">
        <v>240</v>
      </c>
      <c r="E323" s="225" t="s">
        <v>241</v>
      </c>
      <c r="F323" s="225" t="s">
        <v>220</v>
      </c>
    </row>
    <row r="324" spans="2:6" x14ac:dyDescent="0.3">
      <c r="B324" s="229" t="s">
        <v>810</v>
      </c>
      <c r="C324" s="226"/>
      <c r="D324" s="225" t="s">
        <v>218</v>
      </c>
      <c r="E324" s="225" t="s">
        <v>219</v>
      </c>
      <c r="F324" s="225" t="s">
        <v>220</v>
      </c>
    </row>
    <row r="325" spans="2:6" x14ac:dyDescent="0.3">
      <c r="B325" s="229" t="s">
        <v>811</v>
      </c>
      <c r="C325" s="226"/>
      <c r="D325" s="225" t="s">
        <v>449</v>
      </c>
      <c r="E325" s="225" t="s">
        <v>226</v>
      </c>
      <c r="F325" s="225" t="s">
        <v>227</v>
      </c>
    </row>
    <row r="326" spans="2:6" x14ac:dyDescent="0.3">
      <c r="B326" s="229" t="s">
        <v>812</v>
      </c>
      <c r="C326" s="226"/>
      <c r="D326" s="225" t="s">
        <v>355</v>
      </c>
      <c r="E326" s="225" t="s">
        <v>231</v>
      </c>
      <c r="F326" s="225" t="s">
        <v>207</v>
      </c>
    </row>
    <row r="327" spans="2:6" x14ac:dyDescent="0.3">
      <c r="B327" s="229" t="s">
        <v>813</v>
      </c>
      <c r="C327" s="226"/>
      <c r="D327" s="225" t="s">
        <v>230</v>
      </c>
      <c r="E327" s="225" t="s">
        <v>241</v>
      </c>
      <c r="F327" s="225" t="s">
        <v>220</v>
      </c>
    </row>
    <row r="328" spans="2:6" x14ac:dyDescent="0.3">
      <c r="B328" s="230" t="s">
        <v>814</v>
      </c>
      <c r="C328" s="226"/>
      <c r="D328" s="225" t="s">
        <v>269</v>
      </c>
      <c r="E328" s="225" t="s">
        <v>226</v>
      </c>
      <c r="F328" s="225" t="s">
        <v>227</v>
      </c>
    </row>
    <row r="329" spans="2:6" x14ac:dyDescent="0.3">
      <c r="B329" s="229" t="s">
        <v>815</v>
      </c>
      <c r="C329" s="226"/>
      <c r="D329" s="225" t="s">
        <v>373</v>
      </c>
      <c r="E329" s="225" t="s">
        <v>226</v>
      </c>
      <c r="F329" s="225" t="s">
        <v>227</v>
      </c>
    </row>
    <row r="330" spans="2:6" x14ac:dyDescent="0.3">
      <c r="B330" s="229" t="s">
        <v>816</v>
      </c>
      <c r="C330" s="226"/>
      <c r="D330" s="225" t="s">
        <v>210</v>
      </c>
      <c r="E330" s="225" t="s">
        <v>211</v>
      </c>
      <c r="F330" s="225" t="s">
        <v>210</v>
      </c>
    </row>
    <row r="331" spans="2:6" x14ac:dyDescent="0.3">
      <c r="B331" s="229" t="s">
        <v>817</v>
      </c>
      <c r="C331" s="226"/>
      <c r="D331" s="225" t="s">
        <v>237</v>
      </c>
      <c r="E331" s="225" t="s">
        <v>272</v>
      </c>
      <c r="F331" s="225" t="s">
        <v>220</v>
      </c>
    </row>
    <row r="332" spans="2:6" x14ac:dyDescent="0.3">
      <c r="B332" s="229" t="s">
        <v>818</v>
      </c>
      <c r="C332" s="226"/>
      <c r="D332" s="225" t="s">
        <v>449</v>
      </c>
      <c r="E332" s="225" t="s">
        <v>226</v>
      </c>
      <c r="F332" s="225" t="s">
        <v>227</v>
      </c>
    </row>
    <row r="333" spans="2:6" x14ac:dyDescent="0.3">
      <c r="B333" s="229" t="s">
        <v>819</v>
      </c>
      <c r="C333" s="226"/>
      <c r="D333" s="225" t="s">
        <v>214</v>
      </c>
      <c r="E333" s="225" t="s">
        <v>215</v>
      </c>
      <c r="F333" s="225" t="s">
        <v>210</v>
      </c>
    </row>
    <row r="334" spans="2:6" x14ac:dyDescent="0.3">
      <c r="B334" s="229" t="s">
        <v>820</v>
      </c>
      <c r="C334" s="226"/>
      <c r="D334" s="225" t="s">
        <v>256</v>
      </c>
      <c r="E334" s="225" t="s">
        <v>206</v>
      </c>
      <c r="F334" s="225" t="s">
        <v>207</v>
      </c>
    </row>
    <row r="335" spans="2:6" x14ac:dyDescent="0.3">
      <c r="B335" s="228" t="s">
        <v>821</v>
      </c>
      <c r="C335" s="226"/>
      <c r="D335" s="225" t="s">
        <v>230</v>
      </c>
      <c r="E335" s="225" t="s">
        <v>241</v>
      </c>
      <c r="F335" s="225" t="s">
        <v>220</v>
      </c>
    </row>
    <row r="336" spans="2:6" x14ac:dyDescent="0.3">
      <c r="B336" s="229" t="s">
        <v>822</v>
      </c>
      <c r="C336" s="226"/>
      <c r="D336" s="225" t="s">
        <v>256</v>
      </c>
      <c r="E336" s="225" t="s">
        <v>201</v>
      </c>
      <c r="F336" s="225" t="s">
        <v>202</v>
      </c>
    </row>
    <row r="337" spans="2:6" x14ac:dyDescent="0.3">
      <c r="B337" s="229" t="s">
        <v>823</v>
      </c>
      <c r="C337" s="226"/>
      <c r="D337" s="225" t="s">
        <v>581</v>
      </c>
      <c r="E337" s="225" t="s">
        <v>231</v>
      </c>
      <c r="F337" s="225" t="s">
        <v>207</v>
      </c>
    </row>
    <row r="338" spans="2:6" x14ac:dyDescent="0.3">
      <c r="B338" s="229" t="s">
        <v>824</v>
      </c>
      <c r="C338" s="226"/>
      <c r="D338" s="225" t="s">
        <v>237</v>
      </c>
      <c r="E338" s="225" t="s">
        <v>474</v>
      </c>
      <c r="F338" s="225" t="s">
        <v>220</v>
      </c>
    </row>
    <row r="339" spans="2:6" x14ac:dyDescent="0.3">
      <c r="B339" s="229" t="s">
        <v>825</v>
      </c>
      <c r="C339" s="226"/>
      <c r="D339" s="225" t="s">
        <v>230</v>
      </c>
      <c r="E339" s="225" t="s">
        <v>241</v>
      </c>
      <c r="F339" s="225" t="s">
        <v>220</v>
      </c>
    </row>
    <row r="340" spans="2:6" x14ac:dyDescent="0.3">
      <c r="B340" s="229" t="s">
        <v>826</v>
      </c>
      <c r="C340" s="226"/>
      <c r="D340" s="225" t="s">
        <v>200</v>
      </c>
      <c r="E340" s="225" t="s">
        <v>201</v>
      </c>
      <c r="F340" s="225" t="s">
        <v>202</v>
      </c>
    </row>
    <row r="341" spans="2:6" x14ac:dyDescent="0.3">
      <c r="B341" s="229" t="s">
        <v>827</v>
      </c>
      <c r="C341" s="226"/>
      <c r="D341" s="225" t="s">
        <v>230</v>
      </c>
      <c r="E341" s="225" t="s">
        <v>231</v>
      </c>
      <c r="F341" s="225" t="s">
        <v>207</v>
      </c>
    </row>
    <row r="342" spans="2:6" x14ac:dyDescent="0.3">
      <c r="B342" s="229" t="s">
        <v>828</v>
      </c>
      <c r="C342" s="226"/>
      <c r="D342" s="225" t="s">
        <v>230</v>
      </c>
      <c r="E342" s="225" t="s">
        <v>241</v>
      </c>
      <c r="F342" s="225" t="s">
        <v>220</v>
      </c>
    </row>
    <row r="343" spans="2:6" x14ac:dyDescent="0.3">
      <c r="B343" s="229" t="s">
        <v>829</v>
      </c>
      <c r="C343" s="226"/>
      <c r="D343" s="225" t="s">
        <v>373</v>
      </c>
      <c r="E343" s="225" t="s">
        <v>226</v>
      </c>
      <c r="F343" s="225" t="s">
        <v>227</v>
      </c>
    </row>
    <row r="344" spans="2:6" x14ac:dyDescent="0.3">
      <c r="B344" s="229" t="s">
        <v>830</v>
      </c>
      <c r="C344" s="226"/>
      <c r="D344" s="225" t="s">
        <v>234</v>
      </c>
      <c r="E344" s="225" t="s">
        <v>211</v>
      </c>
      <c r="F344" s="225" t="s">
        <v>210</v>
      </c>
    </row>
    <row r="345" spans="2:6" x14ac:dyDescent="0.3">
      <c r="B345" s="229" t="s">
        <v>831</v>
      </c>
      <c r="C345" s="226"/>
      <c r="D345" s="225" t="s">
        <v>269</v>
      </c>
      <c r="E345" s="225" t="s">
        <v>226</v>
      </c>
      <c r="F345" s="225" t="s">
        <v>227</v>
      </c>
    </row>
    <row r="346" spans="2:6" x14ac:dyDescent="0.3">
      <c r="B346" s="229" t="s">
        <v>832</v>
      </c>
      <c r="C346" s="226"/>
      <c r="D346" s="225" t="s">
        <v>269</v>
      </c>
      <c r="E346" s="225" t="s">
        <v>226</v>
      </c>
      <c r="F346" s="225" t="s">
        <v>227</v>
      </c>
    </row>
    <row r="347" spans="2:6" x14ac:dyDescent="0.3">
      <c r="B347" s="229" t="s">
        <v>833</v>
      </c>
      <c r="C347" s="226"/>
      <c r="D347" s="225" t="s">
        <v>200</v>
      </c>
      <c r="E347" s="225" t="s">
        <v>201</v>
      </c>
      <c r="F347" s="225" t="s">
        <v>202</v>
      </c>
    </row>
    <row r="348" spans="2:6" x14ac:dyDescent="0.3">
      <c r="B348" s="229" t="s">
        <v>834</v>
      </c>
      <c r="C348" s="226"/>
      <c r="D348" s="225" t="s">
        <v>210</v>
      </c>
      <c r="E348" s="225" t="s">
        <v>211</v>
      </c>
      <c r="F348" s="225" t="s">
        <v>210</v>
      </c>
    </row>
    <row r="349" spans="2:6" x14ac:dyDescent="0.3">
      <c r="B349" s="229" t="s">
        <v>835</v>
      </c>
      <c r="C349" s="226"/>
      <c r="D349" s="225" t="s">
        <v>355</v>
      </c>
      <c r="E349" s="225" t="s">
        <v>231</v>
      </c>
      <c r="F349" s="225" t="s">
        <v>207</v>
      </c>
    </row>
    <row r="350" spans="2:6" x14ac:dyDescent="0.3">
      <c r="B350" s="229" t="s">
        <v>836</v>
      </c>
      <c r="C350" s="226"/>
      <c r="D350" s="225" t="s">
        <v>358</v>
      </c>
      <c r="E350" s="225" t="s">
        <v>219</v>
      </c>
      <c r="F350" s="225" t="s">
        <v>220</v>
      </c>
    </row>
    <row r="351" spans="2:6" x14ac:dyDescent="0.3">
      <c r="B351" s="228" t="s">
        <v>837</v>
      </c>
      <c r="C351" s="226"/>
      <c r="D351" s="225" t="s">
        <v>256</v>
      </c>
      <c r="E351" s="225" t="s">
        <v>211</v>
      </c>
      <c r="F351" s="225" t="s">
        <v>210</v>
      </c>
    </row>
    <row r="352" spans="2:6" x14ac:dyDescent="0.3">
      <c r="D352" s="116"/>
      <c r="E352" s="116"/>
      <c r="F352" s="116"/>
    </row>
    <row r="353" spans="3:6" x14ac:dyDescent="0.3">
      <c r="D353" s="116"/>
      <c r="E353" s="116"/>
      <c r="F353" s="116"/>
    </row>
    <row r="354" spans="3:6" x14ac:dyDescent="0.3">
      <c r="D354" s="116"/>
      <c r="E354" s="116"/>
      <c r="F354" s="116"/>
    </row>
    <row r="355" spans="3:6" x14ac:dyDescent="0.3">
      <c r="D355" s="116"/>
      <c r="E355" s="116"/>
      <c r="F355" s="116"/>
    </row>
    <row r="356" spans="3:6" x14ac:dyDescent="0.3">
      <c r="D356" s="116"/>
      <c r="E356" s="116"/>
      <c r="F356" s="116"/>
    </row>
    <row r="357" spans="3:6" x14ac:dyDescent="0.3">
      <c r="D357" s="116"/>
      <c r="E357" s="116"/>
      <c r="F357" s="116"/>
    </row>
    <row r="358" spans="3:6" x14ac:dyDescent="0.3">
      <c r="D358" s="116"/>
      <c r="E358" s="116"/>
      <c r="F358" s="116"/>
    </row>
    <row r="359" spans="3:6" x14ac:dyDescent="0.3">
      <c r="D359" s="116"/>
      <c r="E359" s="116"/>
      <c r="F359" s="116"/>
    </row>
    <row r="360" spans="3:6" x14ac:dyDescent="0.3">
      <c r="C360"/>
    </row>
    <row r="361" spans="3:6" x14ac:dyDescent="0.3">
      <c r="C361"/>
    </row>
    <row r="362" spans="3:6" x14ac:dyDescent="0.3">
      <c r="C362"/>
    </row>
    <row r="363" spans="3:6" x14ac:dyDescent="0.3">
      <c r="C363"/>
    </row>
    <row r="364" spans="3:6" x14ac:dyDescent="0.3">
      <c r="C364"/>
    </row>
    <row r="365" spans="3:6" x14ac:dyDescent="0.3">
      <c r="C365"/>
    </row>
    <row r="366" spans="3:6" x14ac:dyDescent="0.3">
      <c r="C366"/>
    </row>
    <row r="367" spans="3:6" x14ac:dyDescent="0.3">
      <c r="C367"/>
    </row>
    <row r="368" spans="3:6" x14ac:dyDescent="0.3">
      <c r="C368"/>
    </row>
    <row r="369" spans="3:3" x14ac:dyDescent="0.3">
      <c r="C369"/>
    </row>
    <row r="370" spans="3:3" x14ac:dyDescent="0.3">
      <c r="C370"/>
    </row>
    <row r="371" spans="3:3" x14ac:dyDescent="0.3">
      <c r="C371"/>
    </row>
    <row r="372" spans="3:3" x14ac:dyDescent="0.3">
      <c r="C372"/>
    </row>
    <row r="373" spans="3:3" x14ac:dyDescent="0.3">
      <c r="C373"/>
    </row>
    <row r="374" spans="3:3" x14ac:dyDescent="0.3">
      <c r="C374"/>
    </row>
    <row r="375" spans="3:3" x14ac:dyDescent="0.3">
      <c r="C375"/>
    </row>
    <row r="376" spans="3:3" x14ac:dyDescent="0.3">
      <c r="C376"/>
    </row>
    <row r="377" spans="3:3" x14ac:dyDescent="0.3">
      <c r="C377"/>
    </row>
    <row r="378" spans="3:3" x14ac:dyDescent="0.3">
      <c r="C378"/>
    </row>
    <row r="379" spans="3:3" x14ac:dyDescent="0.3">
      <c r="C379"/>
    </row>
    <row r="380" spans="3:3" x14ac:dyDescent="0.3">
      <c r="C380"/>
    </row>
    <row r="381" spans="3:3" x14ac:dyDescent="0.3">
      <c r="C381"/>
    </row>
    <row r="382" spans="3:3" x14ac:dyDescent="0.3">
      <c r="C382"/>
    </row>
    <row r="383" spans="3:3" x14ac:dyDescent="0.3">
      <c r="C383"/>
    </row>
    <row r="384" spans="3:3" x14ac:dyDescent="0.3">
      <c r="C384"/>
    </row>
    <row r="385" spans="3:3" x14ac:dyDescent="0.3">
      <c r="C385"/>
    </row>
    <row r="386" spans="3:3" x14ac:dyDescent="0.3">
      <c r="C386"/>
    </row>
    <row r="387" spans="3:3" x14ac:dyDescent="0.3">
      <c r="C387"/>
    </row>
    <row r="388" spans="3:3" x14ac:dyDescent="0.3">
      <c r="C388"/>
    </row>
    <row r="389" spans="3:3" x14ac:dyDescent="0.3">
      <c r="C389"/>
    </row>
    <row r="390" spans="3:3" x14ac:dyDescent="0.3">
      <c r="C390"/>
    </row>
    <row r="391" spans="3:3" x14ac:dyDescent="0.3">
      <c r="C391"/>
    </row>
    <row r="392" spans="3:3" x14ac:dyDescent="0.3">
      <c r="C392"/>
    </row>
    <row r="393" spans="3:3" x14ac:dyDescent="0.3">
      <c r="C393"/>
    </row>
    <row r="394" spans="3:3" x14ac:dyDescent="0.3">
      <c r="C394"/>
    </row>
    <row r="395" spans="3:3" x14ac:dyDescent="0.3">
      <c r="C395"/>
    </row>
    <row r="396" spans="3:3" x14ac:dyDescent="0.3">
      <c r="C396"/>
    </row>
    <row r="397" spans="3:3" x14ac:dyDescent="0.3">
      <c r="C397"/>
    </row>
    <row r="398" spans="3:3" x14ac:dyDescent="0.3">
      <c r="C398"/>
    </row>
    <row r="399" spans="3:3" x14ac:dyDescent="0.3">
      <c r="C399"/>
    </row>
    <row r="400" spans="3:3" x14ac:dyDescent="0.3">
      <c r="C400"/>
    </row>
    <row r="401" spans="3:3" x14ac:dyDescent="0.3">
      <c r="C401"/>
    </row>
    <row r="402" spans="3:3" x14ac:dyDescent="0.3">
      <c r="C402"/>
    </row>
    <row r="403" spans="3:3" x14ac:dyDescent="0.3">
      <c r="C403"/>
    </row>
    <row r="404" spans="3:3" x14ac:dyDescent="0.3">
      <c r="C404"/>
    </row>
    <row r="405" spans="3:3" x14ac:dyDescent="0.3">
      <c r="C405"/>
    </row>
    <row r="406" spans="3:3" x14ac:dyDescent="0.3">
      <c r="C406"/>
    </row>
    <row r="407" spans="3:3" x14ac:dyDescent="0.3">
      <c r="C407"/>
    </row>
    <row r="408" spans="3:3" x14ac:dyDescent="0.3">
      <c r="C408"/>
    </row>
  </sheetData>
  <autoFilter ref="B2:F252"/>
  <mergeCells count="1">
    <mergeCell ref="B1:F1"/>
  </mergeCells>
  <phoneticPr fontId="0" type="noConversion"/>
  <conditionalFormatting sqref="C3:C251">
    <cfRule type="cellIs" dxfId="55" priority="3" operator="equal">
      <formula>0</formula>
    </cfRule>
  </conditionalFormatting>
  <conditionalFormatting sqref="F2 F409:F65536">
    <cfRule type="cellIs" dxfId="54" priority="4" operator="equal">
      <formula>"FRAGILES"</formula>
    </cfRule>
  </conditionalFormatting>
  <conditionalFormatting sqref="C252:C351">
    <cfRule type="cellIs" dxfId="53" priority="1" operator="equal">
      <formula>0</formula>
    </cfRule>
  </conditionalFormatting>
  <dataValidations count="1">
    <dataValidation type="list" allowBlank="1" showInputMessage="1" showErrorMessage="1" sqref="C3:C351">
      <formula1>$G$1:$G$1</formula1>
      <formula2>0</formula2>
    </dataValidation>
  </dataValidation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zoomScale="75" zoomScaleNormal="75" workbookViewId="0">
      <pane xSplit="6" ySplit="1" topLeftCell="G2" activePane="bottomRight" state="frozen"/>
      <selection pane="topRight" activeCell="G1" sqref="G1"/>
      <selection pane="bottomLeft" activeCell="A2" sqref="A2"/>
      <selection pane="bottomRight" activeCell="G10" sqref="G10"/>
    </sheetView>
  </sheetViews>
  <sheetFormatPr baseColWidth="10" defaultColWidth="18.88671875" defaultRowHeight="13.8" x14ac:dyDescent="0.3"/>
  <cols>
    <col min="1" max="5" width="18.88671875" style="48" customWidth="1"/>
    <col min="6" max="6" width="34.6640625" style="135" customWidth="1"/>
    <col min="7" max="7" width="82.44140625" style="55" customWidth="1"/>
    <col min="8" max="8" width="8.109375" style="48" bestFit="1" customWidth="1"/>
    <col min="9" max="9" width="18.88671875" style="48" customWidth="1"/>
    <col min="10" max="10" width="21" style="136" customWidth="1"/>
    <col min="11" max="11" width="18.88671875" style="136" customWidth="1"/>
    <col min="12" max="16384" width="18.88671875" style="48"/>
  </cols>
  <sheetData>
    <row r="1" spans="1:11" ht="20.25" customHeight="1" x14ac:dyDescent="0.3">
      <c r="A1" s="55" t="s">
        <v>879</v>
      </c>
      <c r="B1" s="55" t="s">
        <v>880</v>
      </c>
      <c r="C1" s="55" t="s">
        <v>881</v>
      </c>
      <c r="D1" s="55" t="s">
        <v>882</v>
      </c>
      <c r="E1" s="137" t="s">
        <v>883</v>
      </c>
      <c r="F1" s="137" t="s">
        <v>884</v>
      </c>
      <c r="G1" s="138" t="s">
        <v>885</v>
      </c>
    </row>
    <row r="2" spans="1:11" ht="20.25" customHeight="1" x14ac:dyDescent="0.3">
      <c r="A2" s="48" t="str">
        <f>CONCATENATE(Identification!J5,"0101")</f>
        <v>20250101</v>
      </c>
      <c r="B2" s="48">
        <f>Identification!N26</f>
        <v>0</v>
      </c>
      <c r="C2" s="48">
        <f>Identification!B10</f>
        <v>0</v>
      </c>
      <c r="D2" s="48" t="str">
        <f>CONCATENATE(A2,B2,C2)</f>
        <v>2025010100</v>
      </c>
      <c r="E2" s="139" t="s">
        <v>886</v>
      </c>
      <c r="F2" s="140" t="s">
        <v>887</v>
      </c>
      <c r="G2" s="140">
        <f>Identification!N26</f>
        <v>0</v>
      </c>
      <c r="I2" s="141"/>
    </row>
    <row r="3" spans="1:11" ht="20.25" customHeight="1" x14ac:dyDescent="0.3">
      <c r="A3" s="48" t="str">
        <f t="shared" ref="A3:A36" si="0">A2</f>
        <v>20250101</v>
      </c>
      <c r="B3" s="48">
        <f t="shared" ref="B3:B36" si="1">B2</f>
        <v>0</v>
      </c>
      <c r="C3" s="48">
        <f t="shared" ref="C3:C36" si="2">C2</f>
        <v>0</v>
      </c>
      <c r="D3" s="48" t="str">
        <f t="shared" ref="D3:D36" si="3">D2</f>
        <v>2025010100</v>
      </c>
      <c r="E3" s="139" t="s">
        <v>886</v>
      </c>
      <c r="F3" s="142" t="s">
        <v>888</v>
      </c>
      <c r="G3" s="143" t="e">
        <f>VLOOKUP(G2,[1]Porteurs!$A$1:$B$65536,2,0)</f>
        <v>#N/A</v>
      </c>
    </row>
    <row r="4" spans="1:11" ht="20.25" customHeight="1" x14ac:dyDescent="0.3">
      <c r="A4" s="48" t="str">
        <f t="shared" si="0"/>
        <v>20250101</v>
      </c>
      <c r="B4" s="48">
        <f t="shared" si="1"/>
        <v>0</v>
      </c>
      <c r="C4" s="48">
        <f t="shared" si="2"/>
        <v>0</v>
      </c>
      <c r="D4" s="48" t="str">
        <f t="shared" si="3"/>
        <v>2025010100</v>
      </c>
      <c r="E4" s="139" t="s">
        <v>886</v>
      </c>
      <c r="F4" s="140" t="s">
        <v>889</v>
      </c>
      <c r="G4" s="140">
        <f>Identification!B10</f>
        <v>0</v>
      </c>
    </row>
    <row r="5" spans="1:11" ht="20.25" customHeight="1" x14ac:dyDescent="0.3">
      <c r="A5" s="48" t="str">
        <f t="shared" si="0"/>
        <v>20250101</v>
      </c>
      <c r="B5" s="48">
        <f t="shared" si="1"/>
        <v>0</v>
      </c>
      <c r="C5" s="48">
        <f t="shared" si="2"/>
        <v>0</v>
      </c>
      <c r="D5" s="48" t="str">
        <f t="shared" si="3"/>
        <v>2025010100</v>
      </c>
      <c r="E5" s="139" t="s">
        <v>886</v>
      </c>
      <c r="F5" s="142" t="s">
        <v>890</v>
      </c>
      <c r="G5" s="143" t="e">
        <f>VLOOKUP(G4,[1]Projet!$C$1:$E$65536,3,0)</f>
        <v>#N/A</v>
      </c>
    </row>
    <row r="6" spans="1:11" ht="20.25" customHeight="1" x14ac:dyDescent="0.3">
      <c r="A6" s="48" t="str">
        <f t="shared" si="0"/>
        <v>20250101</v>
      </c>
      <c r="B6" s="48">
        <f t="shared" si="1"/>
        <v>0</v>
      </c>
      <c r="C6" s="48">
        <f t="shared" si="2"/>
        <v>0</v>
      </c>
      <c r="D6" s="48" t="str">
        <f t="shared" si="3"/>
        <v>2025010100</v>
      </c>
      <c r="E6" s="139" t="s">
        <v>886</v>
      </c>
      <c r="F6" s="140" t="s">
        <v>891</v>
      </c>
      <c r="G6" s="144">
        <f>Identification!R17</f>
        <v>0</v>
      </c>
    </row>
    <row r="7" spans="1:11" ht="20.25" customHeight="1" x14ac:dyDescent="0.3">
      <c r="A7" s="48" t="str">
        <f t="shared" si="0"/>
        <v>20250101</v>
      </c>
      <c r="B7" s="48">
        <f t="shared" si="1"/>
        <v>0</v>
      </c>
      <c r="C7" s="48">
        <f t="shared" si="2"/>
        <v>0</v>
      </c>
      <c r="D7" s="48" t="str">
        <f t="shared" si="3"/>
        <v>2025010100</v>
      </c>
      <c r="E7" s="139" t="s">
        <v>886</v>
      </c>
      <c r="F7" s="140" t="s">
        <v>892</v>
      </c>
      <c r="G7" s="144">
        <f>Identification!AE17</f>
        <v>0</v>
      </c>
    </row>
    <row r="8" spans="1:11" ht="20.25" customHeight="1" x14ac:dyDescent="0.3">
      <c r="A8" s="48" t="str">
        <f t="shared" si="0"/>
        <v>20250101</v>
      </c>
      <c r="B8" s="48">
        <f t="shared" si="1"/>
        <v>0</v>
      </c>
      <c r="C8" s="48">
        <f t="shared" si="2"/>
        <v>0</v>
      </c>
      <c r="D8" s="48" t="str">
        <f t="shared" si="3"/>
        <v>2025010100</v>
      </c>
      <c r="E8" s="139" t="s">
        <v>886</v>
      </c>
      <c r="F8" s="140" t="s">
        <v>893</v>
      </c>
      <c r="G8" s="140">
        <f>Identification!J5</f>
        <v>2025</v>
      </c>
    </row>
    <row r="9" spans="1:11" ht="20.25" customHeight="1" x14ac:dyDescent="0.3">
      <c r="A9" s="48" t="str">
        <f t="shared" si="0"/>
        <v>20250101</v>
      </c>
      <c r="B9" s="48">
        <f t="shared" si="1"/>
        <v>0</v>
      </c>
      <c r="C9" s="48">
        <f t="shared" si="2"/>
        <v>0</v>
      </c>
      <c r="D9" s="48" t="str">
        <f t="shared" si="3"/>
        <v>2025010100</v>
      </c>
      <c r="E9" s="139" t="s">
        <v>886</v>
      </c>
      <c r="F9" s="140" t="s">
        <v>894</v>
      </c>
      <c r="G9" s="140">
        <f>Identification!AE17</f>
        <v>0</v>
      </c>
    </row>
    <row r="10" spans="1:11" ht="20.25" customHeight="1" x14ac:dyDescent="0.3">
      <c r="A10" s="48" t="str">
        <f t="shared" si="0"/>
        <v>20250101</v>
      </c>
      <c r="B10" s="48">
        <f t="shared" si="1"/>
        <v>0</v>
      </c>
      <c r="C10" s="48">
        <f t="shared" si="2"/>
        <v>0</v>
      </c>
      <c r="D10" s="48" t="str">
        <f t="shared" si="3"/>
        <v>2025010100</v>
      </c>
      <c r="E10" s="139" t="s">
        <v>886</v>
      </c>
      <c r="F10" s="140" t="s">
        <v>895</v>
      </c>
      <c r="G10" s="140">
        <f>Identification!AQ17</f>
        <v>1</v>
      </c>
    </row>
    <row r="11" spans="1:11" ht="20.25" customHeight="1" x14ac:dyDescent="0.3">
      <c r="A11" s="48" t="str">
        <f t="shared" si="0"/>
        <v>20250101</v>
      </c>
      <c r="B11" s="48">
        <f t="shared" si="1"/>
        <v>0</v>
      </c>
      <c r="C11" s="48">
        <f t="shared" si="2"/>
        <v>0</v>
      </c>
      <c r="D11" s="48" t="str">
        <f t="shared" si="3"/>
        <v>2025010100</v>
      </c>
      <c r="E11" s="139" t="s">
        <v>886</v>
      </c>
      <c r="F11" s="145" t="s">
        <v>896</v>
      </c>
      <c r="G11" s="145">
        <f>IF(Identification!AQ20=0,1,Identification!AQ20)</f>
        <v>1</v>
      </c>
      <c r="H11" s="48" t="str">
        <f>IF(G11&gt;1,"exercices","exercice")</f>
        <v>exercice</v>
      </c>
      <c r="I11" s="48" t="str">
        <f>IF(G11&gt;1,"budgets","budget")</f>
        <v>budget</v>
      </c>
    </row>
    <row r="12" spans="1:11" ht="20.25" customHeight="1" x14ac:dyDescent="0.3">
      <c r="A12" s="48" t="str">
        <f t="shared" si="0"/>
        <v>20250101</v>
      </c>
      <c r="B12" s="48">
        <f t="shared" si="1"/>
        <v>0</v>
      </c>
      <c r="C12" s="48">
        <f t="shared" si="2"/>
        <v>0</v>
      </c>
      <c r="D12" s="48" t="str">
        <f t="shared" si="3"/>
        <v>2025010100</v>
      </c>
      <c r="E12" s="146" t="s">
        <v>897</v>
      </c>
      <c r="F12" s="147" t="str">
        <f>Thématiques!D19</f>
        <v>Nutrition</v>
      </c>
      <c r="G12" s="148">
        <f>IF(Thématiques!N19="oui",1,0)</f>
        <v>0</v>
      </c>
      <c r="H12" s="149">
        <f>SUM(G12:G19)</f>
        <v>0</v>
      </c>
      <c r="J12" s="136" t="str">
        <f t="shared" ref="J12:J18" si="4">IF(G12=1,F12,"")</f>
        <v/>
      </c>
      <c r="K12" s="136" t="str">
        <f t="shared" ref="K12:K18" si="5">IF(J12="","","  -  ")</f>
        <v/>
      </c>
    </row>
    <row r="13" spans="1:11" ht="20.25" customHeight="1" x14ac:dyDescent="0.3">
      <c r="A13" s="48" t="str">
        <f t="shared" si="0"/>
        <v>20250101</v>
      </c>
      <c r="B13" s="48">
        <f t="shared" si="1"/>
        <v>0</v>
      </c>
      <c r="C13" s="48">
        <f t="shared" si="2"/>
        <v>0</v>
      </c>
      <c r="D13" s="48" t="str">
        <f t="shared" si="3"/>
        <v>2025010100</v>
      </c>
      <c r="E13" s="146" t="s">
        <v>897</v>
      </c>
      <c r="F13" s="150" t="str">
        <f>Thématiques!D21</f>
        <v>Mémoire</v>
      </c>
      <c r="G13" s="140">
        <f>IF(Thématiques!N21="oui",1,0)</f>
        <v>0</v>
      </c>
      <c r="H13" s="151"/>
      <c r="J13" s="136" t="str">
        <f t="shared" si="4"/>
        <v/>
      </c>
      <c r="K13" s="136" t="str">
        <f t="shared" si="5"/>
        <v/>
      </c>
    </row>
    <row r="14" spans="1:11" ht="20.25" customHeight="1" x14ac:dyDescent="0.3">
      <c r="A14" s="48" t="str">
        <f t="shared" si="0"/>
        <v>20250101</v>
      </c>
      <c r="B14" s="48">
        <f t="shared" si="1"/>
        <v>0</v>
      </c>
      <c r="C14" s="48">
        <f t="shared" si="2"/>
        <v>0</v>
      </c>
      <c r="D14" s="48" t="str">
        <f t="shared" si="3"/>
        <v>2025010100</v>
      </c>
      <c r="E14" s="146" t="s">
        <v>897</v>
      </c>
      <c r="F14" s="150" t="str">
        <f>Thématiques!D23</f>
        <v>Sommeil</v>
      </c>
      <c r="G14" s="140">
        <f>IF(Thématiques!N23="oui",1,0)</f>
        <v>0</v>
      </c>
      <c r="H14" s="151"/>
      <c r="J14" s="136" t="str">
        <f t="shared" si="4"/>
        <v/>
      </c>
      <c r="K14" s="136" t="str">
        <f t="shared" si="5"/>
        <v/>
      </c>
    </row>
    <row r="15" spans="1:11" ht="20.25" customHeight="1" x14ac:dyDescent="0.3">
      <c r="A15" s="48" t="str">
        <f t="shared" si="0"/>
        <v>20250101</v>
      </c>
      <c r="B15" s="48">
        <f t="shared" si="1"/>
        <v>0</v>
      </c>
      <c r="C15" s="48">
        <f t="shared" si="2"/>
        <v>0</v>
      </c>
      <c r="D15" s="48" t="str">
        <f t="shared" si="3"/>
        <v>2025010100</v>
      </c>
      <c r="E15" s="146" t="s">
        <v>897</v>
      </c>
      <c r="F15" s="150" t="str">
        <f>Thématiques!D25</f>
        <v>Activités physiques</v>
      </c>
      <c r="G15" s="140">
        <f>IF(Thématiques!N25="oui",1,0)</f>
        <v>0</v>
      </c>
      <c r="H15" s="151"/>
      <c r="J15" s="136" t="str">
        <f t="shared" si="4"/>
        <v/>
      </c>
      <c r="K15" s="136" t="str">
        <f t="shared" si="5"/>
        <v/>
      </c>
    </row>
    <row r="16" spans="1:11" ht="20.25" customHeight="1" x14ac:dyDescent="0.3">
      <c r="A16" s="48" t="str">
        <f t="shared" si="0"/>
        <v>20250101</v>
      </c>
      <c r="B16" s="48">
        <f t="shared" si="1"/>
        <v>0</v>
      </c>
      <c r="C16" s="48">
        <f t="shared" si="2"/>
        <v>0</v>
      </c>
      <c r="D16" s="48" t="str">
        <f t="shared" si="3"/>
        <v>2025010100</v>
      </c>
      <c r="E16" s="146" t="s">
        <v>897</v>
      </c>
      <c r="F16" s="150" t="str">
        <f>Thématiques!D27</f>
        <v>Equilibre</v>
      </c>
      <c r="G16" s="140">
        <f>IF(Thématiques!N27="oui",1,0)</f>
        <v>0</v>
      </c>
      <c r="H16" s="151"/>
      <c r="J16" s="136" t="str">
        <f t="shared" si="4"/>
        <v/>
      </c>
      <c r="K16" s="136" t="str">
        <f t="shared" si="5"/>
        <v/>
      </c>
    </row>
    <row r="17" spans="1:11" ht="20.25" customHeight="1" x14ac:dyDescent="0.3">
      <c r="A17" s="48" t="str">
        <f t="shared" si="0"/>
        <v>20250101</v>
      </c>
      <c r="B17" s="48">
        <f t="shared" si="1"/>
        <v>0</v>
      </c>
      <c r="C17" s="48">
        <f t="shared" si="2"/>
        <v>0</v>
      </c>
      <c r="D17" s="48" t="str">
        <f t="shared" si="3"/>
        <v>2025010100</v>
      </c>
      <c r="E17" s="146" t="s">
        <v>897</v>
      </c>
      <c r="F17" s="150" t="str">
        <f>Thématiques!D29</f>
        <v>Déficiences sensorielles</v>
      </c>
      <c r="G17" s="140">
        <f>IF(Thématiques!N29="oui",1,0)</f>
        <v>0</v>
      </c>
      <c r="H17" s="151"/>
      <c r="J17" s="136" t="str">
        <f t="shared" si="4"/>
        <v/>
      </c>
      <c r="K17" s="136" t="str">
        <f t="shared" si="5"/>
        <v/>
      </c>
    </row>
    <row r="18" spans="1:11" ht="20.25" customHeight="1" x14ac:dyDescent="0.3">
      <c r="A18" s="48" t="str">
        <f t="shared" si="0"/>
        <v>20250101</v>
      </c>
      <c r="B18" s="48">
        <f t="shared" si="1"/>
        <v>0</v>
      </c>
      <c r="C18" s="48">
        <f t="shared" si="2"/>
        <v>0</v>
      </c>
      <c r="D18" s="48" t="str">
        <f t="shared" si="3"/>
        <v>2025010100</v>
      </c>
      <c r="E18" s="146" t="s">
        <v>897</v>
      </c>
      <c r="F18" s="150" t="str">
        <f>Thématiques!D31</f>
        <v xml:space="preserve">Bien-être </v>
      </c>
      <c r="G18" s="140">
        <f>IF(Thématiques!N31="oui",1,0)</f>
        <v>0</v>
      </c>
      <c r="H18" s="151"/>
      <c r="J18" s="136" t="str">
        <f t="shared" si="4"/>
        <v/>
      </c>
      <c r="K18" s="136" t="str">
        <f t="shared" si="5"/>
        <v/>
      </c>
    </row>
    <row r="19" spans="1:11" ht="20.25" customHeight="1" x14ac:dyDescent="0.3">
      <c r="A19" s="48" t="str">
        <f t="shared" si="0"/>
        <v>20250101</v>
      </c>
      <c r="B19" s="48">
        <f t="shared" si="1"/>
        <v>0</v>
      </c>
      <c r="C19" s="48">
        <f t="shared" si="2"/>
        <v>0</v>
      </c>
      <c r="D19" s="48" t="str">
        <f t="shared" si="3"/>
        <v>2025010100</v>
      </c>
      <c r="E19" s="146" t="s">
        <v>897</v>
      </c>
      <c r="F19" s="152" t="str">
        <f>Thématiques!D33</f>
        <v>Bien vivre sa retraite</v>
      </c>
      <c r="G19" s="153">
        <f>IF(Thématiques!N33="oui",1,0)</f>
        <v>0</v>
      </c>
      <c r="H19" s="154"/>
    </row>
    <row r="20" spans="1:11" ht="20.25" customHeight="1" x14ac:dyDescent="0.3">
      <c r="A20" s="48" t="str">
        <f t="shared" si="0"/>
        <v>20250101</v>
      </c>
      <c r="B20" s="48">
        <f t="shared" si="1"/>
        <v>0</v>
      </c>
      <c r="C20" s="48">
        <f t="shared" si="2"/>
        <v>0</v>
      </c>
      <c r="D20" s="48" t="str">
        <f t="shared" si="3"/>
        <v>2025010100</v>
      </c>
      <c r="E20" s="146" t="s">
        <v>897</v>
      </c>
      <c r="F20" s="147" t="str">
        <f>Thématiques!T19</f>
        <v>Préparation à la retraite</v>
      </c>
      <c r="G20" s="148">
        <f>IF(Thématiques!AD19="oui",1,0)</f>
        <v>0</v>
      </c>
      <c r="H20" s="149">
        <f>G20+G21</f>
        <v>0</v>
      </c>
      <c r="J20" s="136" t="str">
        <f t="shared" ref="J20:J28" si="6">IF(G20=1,F20,"")</f>
        <v/>
      </c>
      <c r="K20" s="136" t="str">
        <f t="shared" ref="K20:K34" si="7">IF(J20="","","  -  ")</f>
        <v/>
      </c>
    </row>
    <row r="21" spans="1:11" ht="20.25" customHeight="1" x14ac:dyDescent="0.3">
      <c r="A21" s="48" t="str">
        <f t="shared" si="0"/>
        <v>20250101</v>
      </c>
      <c r="B21" s="48">
        <f t="shared" si="1"/>
        <v>0</v>
      </c>
      <c r="C21" s="48">
        <f t="shared" si="2"/>
        <v>0</v>
      </c>
      <c r="D21" s="48" t="str">
        <f t="shared" si="3"/>
        <v>2025010100</v>
      </c>
      <c r="E21" s="146" t="s">
        <v>897</v>
      </c>
      <c r="F21" s="155" t="str">
        <f>Thématiques!T21</f>
        <v>Souffrance psychique</v>
      </c>
      <c r="G21" s="156">
        <f>IF(Thématiques!AD21="oui",1,0)</f>
        <v>0</v>
      </c>
      <c r="H21" s="154"/>
      <c r="J21" s="136" t="str">
        <f t="shared" si="6"/>
        <v/>
      </c>
      <c r="K21" s="136" t="str">
        <f t="shared" si="7"/>
        <v/>
      </c>
    </row>
    <row r="22" spans="1:11" ht="20.25" customHeight="1" x14ac:dyDescent="0.3">
      <c r="A22" s="48" t="str">
        <f t="shared" si="0"/>
        <v>20250101</v>
      </c>
      <c r="B22" s="48">
        <f t="shared" si="1"/>
        <v>0</v>
      </c>
      <c r="C22" s="48">
        <f t="shared" si="2"/>
        <v>0</v>
      </c>
      <c r="D22" s="48" t="str">
        <f t="shared" si="3"/>
        <v>2025010100</v>
      </c>
      <c r="E22" s="146" t="s">
        <v>897</v>
      </c>
      <c r="F22" s="157" t="s">
        <v>1064</v>
      </c>
      <c r="G22" s="158">
        <f>IF(Thématiques!AR24="oui",1,0)</f>
        <v>0</v>
      </c>
      <c r="H22" s="159">
        <f>G22</f>
        <v>0</v>
      </c>
      <c r="J22" s="136" t="str">
        <f t="shared" si="6"/>
        <v/>
      </c>
      <c r="K22" s="136" t="str">
        <f t="shared" si="7"/>
        <v/>
      </c>
    </row>
    <row r="23" spans="1:11" ht="20.25" customHeight="1" x14ac:dyDescent="0.3">
      <c r="A23" s="48" t="str">
        <f t="shared" si="0"/>
        <v>20250101</v>
      </c>
      <c r="B23" s="48">
        <f t="shared" si="1"/>
        <v>0</v>
      </c>
      <c r="C23" s="48">
        <f t="shared" si="2"/>
        <v>0</v>
      </c>
      <c r="D23" s="48" t="str">
        <f t="shared" si="3"/>
        <v>2025010100</v>
      </c>
      <c r="E23" s="146" t="s">
        <v>897</v>
      </c>
      <c r="F23" s="157" t="str">
        <f>Thématiques!AH19</f>
        <v>Soutien aux aidants</v>
      </c>
      <c r="G23" s="158">
        <f>IF(Thématiques!AR19="oui",1,0)</f>
        <v>0</v>
      </c>
      <c r="H23" s="159">
        <f>G23</f>
        <v>0</v>
      </c>
      <c r="J23" s="136" t="str">
        <f t="shared" si="6"/>
        <v/>
      </c>
      <c r="K23" s="136" t="str">
        <f t="shared" si="7"/>
        <v/>
      </c>
    </row>
    <row r="24" spans="1:11" ht="20.25" customHeight="1" x14ac:dyDescent="0.3">
      <c r="A24" s="48" t="str">
        <f t="shared" si="0"/>
        <v>20250101</v>
      </c>
      <c r="B24" s="48">
        <f t="shared" si="1"/>
        <v>0</v>
      </c>
      <c r="C24" s="48">
        <f t="shared" si="2"/>
        <v>0</v>
      </c>
      <c r="D24" s="48" t="str">
        <f t="shared" si="3"/>
        <v>2025010100</v>
      </c>
      <c r="E24" s="146" t="s">
        <v>897</v>
      </c>
      <c r="F24" s="147" t="s">
        <v>1081</v>
      </c>
      <c r="G24" s="148">
        <f>IF(Thématiques!AD28="oui",1,0)</f>
        <v>0</v>
      </c>
      <c r="H24" s="149">
        <f>G24+G25</f>
        <v>0</v>
      </c>
      <c r="J24" s="136" t="str">
        <f t="shared" si="6"/>
        <v/>
      </c>
      <c r="K24" s="136" t="str">
        <f t="shared" si="7"/>
        <v/>
      </c>
    </row>
    <row r="25" spans="1:11" ht="20.25" customHeight="1" x14ac:dyDescent="0.3">
      <c r="A25" s="48" t="str">
        <f t="shared" si="0"/>
        <v>20250101</v>
      </c>
      <c r="B25" s="48">
        <f t="shared" si="1"/>
        <v>0</v>
      </c>
      <c r="C25" s="48">
        <f t="shared" si="2"/>
        <v>0</v>
      </c>
      <c r="D25" s="48" t="str">
        <f t="shared" si="3"/>
        <v>2025010100</v>
      </c>
      <c r="E25" s="146" t="s">
        <v>897</v>
      </c>
      <c r="F25" s="152" t="s">
        <v>1079</v>
      </c>
      <c r="G25" s="153">
        <f>IF(Thématiques!AD26="oui",1,0)</f>
        <v>0</v>
      </c>
      <c r="H25" s="154"/>
      <c r="J25" s="136" t="str">
        <f t="shared" si="6"/>
        <v/>
      </c>
      <c r="K25" s="136" t="str">
        <f t="shared" si="7"/>
        <v/>
      </c>
    </row>
    <row r="26" spans="1:11" ht="20.25" customHeight="1" x14ac:dyDescent="0.3">
      <c r="A26" s="48" t="str">
        <f t="shared" si="0"/>
        <v>20250101</v>
      </c>
      <c r="B26" s="48">
        <f t="shared" si="1"/>
        <v>0</v>
      </c>
      <c r="C26" s="48">
        <f t="shared" si="2"/>
        <v>0</v>
      </c>
      <c r="D26" s="48" t="str">
        <f t="shared" si="3"/>
        <v>2025010100</v>
      </c>
      <c r="E26" s="146" t="s">
        <v>897</v>
      </c>
      <c r="F26" s="160" t="str">
        <f>Thématiques!AH24</f>
        <v>Aides Techniques</v>
      </c>
      <c r="G26" s="153">
        <f>IF(Thématiques!AR24="oui",1,0)</f>
        <v>0</v>
      </c>
      <c r="H26" s="159">
        <f>G26</f>
        <v>0</v>
      </c>
      <c r="J26" s="136" t="str">
        <f t="shared" si="6"/>
        <v/>
      </c>
      <c r="K26" s="136" t="str">
        <f t="shared" si="7"/>
        <v/>
      </c>
    </row>
    <row r="27" spans="1:11" ht="20.25" customHeight="1" x14ac:dyDescent="0.3">
      <c r="A27" s="48" t="str">
        <f t="shared" si="0"/>
        <v>20250101</v>
      </c>
      <c r="B27" s="48">
        <f t="shared" si="1"/>
        <v>0</v>
      </c>
      <c r="C27" s="48">
        <f t="shared" si="2"/>
        <v>0</v>
      </c>
      <c r="D27" s="48" t="str">
        <f t="shared" si="3"/>
        <v>2025010100</v>
      </c>
      <c r="E27" s="146" t="s">
        <v>897</v>
      </c>
      <c r="F27" s="160" t="str">
        <f>Thématiques!AH26</f>
        <v>Adaptation au logement</v>
      </c>
      <c r="G27" s="153">
        <f>IF(Thématiques!AR26="oui",1,0)</f>
        <v>0</v>
      </c>
      <c r="H27" s="159">
        <f>G27</f>
        <v>0</v>
      </c>
      <c r="J27" s="136" t="str">
        <f t="shared" si="6"/>
        <v/>
      </c>
      <c r="K27" s="136" t="str">
        <f t="shared" si="7"/>
        <v/>
      </c>
    </row>
    <row r="28" spans="1:11" ht="20.25" customHeight="1" x14ac:dyDescent="0.3">
      <c r="A28" s="48" t="str">
        <f t="shared" si="0"/>
        <v>20250101</v>
      </c>
      <c r="B28" s="48">
        <f t="shared" si="1"/>
        <v>0</v>
      </c>
      <c r="C28" s="48">
        <f t="shared" si="2"/>
        <v>0</v>
      </c>
      <c r="D28" s="48" t="str">
        <f t="shared" si="3"/>
        <v>2025010100</v>
      </c>
      <c r="E28" s="146" t="s">
        <v>897</v>
      </c>
      <c r="F28" s="160" t="str">
        <f>Thématiques!T30</f>
        <v>Lutte contre l’isolement</v>
      </c>
      <c r="G28" s="158">
        <f>IF(Thématiques!AD30="oui",1,0)</f>
        <v>0</v>
      </c>
      <c r="H28" s="159">
        <f>G28</f>
        <v>0</v>
      </c>
      <c r="J28" s="136" t="str">
        <f t="shared" si="6"/>
        <v/>
      </c>
      <c r="K28" s="136" t="str">
        <f t="shared" si="7"/>
        <v/>
      </c>
    </row>
    <row r="29" spans="1:11" ht="20.25" customHeight="1" x14ac:dyDescent="0.3">
      <c r="A29" s="48" t="str">
        <f t="shared" si="0"/>
        <v>20250101</v>
      </c>
      <c r="B29" s="48">
        <f t="shared" si="1"/>
        <v>0</v>
      </c>
      <c r="C29" s="48">
        <f t="shared" si="2"/>
        <v>0</v>
      </c>
      <c r="D29" s="48" t="str">
        <f t="shared" si="3"/>
        <v>2025010100</v>
      </c>
      <c r="E29" s="146" t="s">
        <v>898</v>
      </c>
      <c r="F29" s="147" t="str">
        <f>Thématiques!E50</f>
        <v>Ateliers (comportant 1 ou plusieurs séances)</v>
      </c>
      <c r="G29" s="148">
        <f>Thématiques!T50</f>
        <v>0</v>
      </c>
      <c r="H29" s="149"/>
      <c r="J29" s="136" t="str">
        <f t="shared" ref="J29:J34" si="8">IF(G29&gt;0,F29,"")</f>
        <v/>
      </c>
      <c r="K29" s="136" t="str">
        <f t="shared" si="7"/>
        <v/>
      </c>
    </row>
    <row r="30" spans="1:11" ht="20.25" customHeight="1" x14ac:dyDescent="0.3">
      <c r="A30" s="48" t="str">
        <f t="shared" si="0"/>
        <v>20250101</v>
      </c>
      <c r="B30" s="48">
        <f t="shared" si="1"/>
        <v>0</v>
      </c>
      <c r="C30" s="48">
        <f t="shared" si="2"/>
        <v>0</v>
      </c>
      <c r="D30" s="48" t="str">
        <f t="shared" si="3"/>
        <v>2025010100</v>
      </c>
      <c r="E30" s="146" t="s">
        <v>898</v>
      </c>
      <c r="F30" s="150" t="str">
        <f>Thématiques!E53</f>
        <v>Théâtre/ciné débat</v>
      </c>
      <c r="G30" s="140">
        <f>Thématiques!T53</f>
        <v>0</v>
      </c>
      <c r="H30" s="151"/>
      <c r="J30" s="136" t="str">
        <f t="shared" si="8"/>
        <v/>
      </c>
      <c r="K30" s="136" t="str">
        <f t="shared" si="7"/>
        <v/>
      </c>
    </row>
    <row r="31" spans="1:11" ht="20.25" customHeight="1" x14ac:dyDescent="0.3">
      <c r="A31" s="48" t="str">
        <f t="shared" si="0"/>
        <v>20250101</v>
      </c>
      <c r="B31" s="48">
        <f t="shared" si="1"/>
        <v>0</v>
      </c>
      <c r="C31" s="48">
        <f t="shared" si="2"/>
        <v>0</v>
      </c>
      <c r="D31" s="48" t="str">
        <f t="shared" si="3"/>
        <v>2025010100</v>
      </c>
      <c r="E31" s="146" t="s">
        <v>898</v>
      </c>
      <c r="F31" s="150" t="str">
        <f>Thématiques!E56</f>
        <v>Forum</v>
      </c>
      <c r="G31" s="140">
        <f>Thématiques!T56</f>
        <v>0</v>
      </c>
      <c r="H31" s="151"/>
      <c r="J31" s="136" t="str">
        <f t="shared" si="8"/>
        <v/>
      </c>
      <c r="K31" s="136" t="str">
        <f t="shared" si="7"/>
        <v/>
      </c>
    </row>
    <row r="32" spans="1:11" ht="20.25" customHeight="1" x14ac:dyDescent="0.3">
      <c r="A32" s="48" t="str">
        <f t="shared" si="0"/>
        <v>20250101</v>
      </c>
      <c r="B32" s="48">
        <f t="shared" si="1"/>
        <v>0</v>
      </c>
      <c r="C32" s="48">
        <f t="shared" si="2"/>
        <v>0</v>
      </c>
      <c r="D32" s="48" t="str">
        <f t="shared" si="3"/>
        <v>2025010100</v>
      </c>
      <c r="E32" s="146" t="s">
        <v>898</v>
      </c>
      <c r="F32" s="150" t="str">
        <f>Thématiques!E59</f>
        <v>Réunion d’information</v>
      </c>
      <c r="G32" s="140">
        <f>Thématiques!T59</f>
        <v>0</v>
      </c>
      <c r="H32" s="151"/>
      <c r="J32" s="136" t="str">
        <f t="shared" si="8"/>
        <v/>
      </c>
      <c r="K32" s="136" t="str">
        <f t="shared" si="7"/>
        <v/>
      </c>
    </row>
    <row r="33" spans="1:11" ht="20.25" customHeight="1" x14ac:dyDescent="0.3">
      <c r="A33" s="48" t="str">
        <f t="shared" si="0"/>
        <v>20250101</v>
      </c>
      <c r="B33" s="48">
        <f t="shared" si="1"/>
        <v>0</v>
      </c>
      <c r="C33" s="48">
        <f t="shared" si="2"/>
        <v>0</v>
      </c>
      <c r="D33" s="48" t="str">
        <f t="shared" si="3"/>
        <v>2025010100</v>
      </c>
      <c r="E33" s="146" t="s">
        <v>898</v>
      </c>
      <c r="F33" s="150" t="str">
        <f>Thématiques!E62</f>
        <v>Conférence</v>
      </c>
      <c r="G33" s="140">
        <f>Thématiques!T62</f>
        <v>0</v>
      </c>
      <c r="H33" s="151"/>
      <c r="J33" s="136" t="str">
        <f t="shared" si="8"/>
        <v/>
      </c>
      <c r="K33" s="136" t="str">
        <f t="shared" si="7"/>
        <v/>
      </c>
    </row>
    <row r="34" spans="1:11" ht="20.25" customHeight="1" x14ac:dyDescent="0.3">
      <c r="A34" s="48" t="str">
        <f t="shared" si="0"/>
        <v>20250101</v>
      </c>
      <c r="B34" s="48">
        <f t="shared" si="1"/>
        <v>0</v>
      </c>
      <c r="C34" s="48">
        <f t="shared" si="2"/>
        <v>0</v>
      </c>
      <c r="D34" s="48" t="str">
        <f t="shared" si="3"/>
        <v>2025010100</v>
      </c>
      <c r="E34" s="146" t="s">
        <v>898</v>
      </c>
      <c r="F34" s="150" t="str">
        <f>Thématiques!E65</f>
        <v>Formation</v>
      </c>
      <c r="G34" s="140">
        <f>Thématiques!T65</f>
        <v>0</v>
      </c>
      <c r="H34" s="151"/>
      <c r="J34" s="136" t="str">
        <f t="shared" si="8"/>
        <v/>
      </c>
      <c r="K34" s="136" t="str">
        <f t="shared" si="7"/>
        <v/>
      </c>
    </row>
    <row r="35" spans="1:11" ht="20.25" customHeight="1" x14ac:dyDescent="0.3">
      <c r="A35" s="48" t="str">
        <f t="shared" si="0"/>
        <v>20250101</v>
      </c>
      <c r="B35" s="48">
        <f t="shared" si="1"/>
        <v>0</v>
      </c>
      <c r="C35" s="48">
        <f t="shared" si="2"/>
        <v>0</v>
      </c>
      <c r="D35" s="48" t="str">
        <f t="shared" si="3"/>
        <v>2025010100</v>
      </c>
      <c r="E35" s="146" t="s">
        <v>898</v>
      </c>
      <c r="F35" s="150" t="str">
        <f>Thématiques!E68</f>
        <v>Bilan prévention</v>
      </c>
      <c r="G35" s="140">
        <f>Thématiques!T68</f>
        <v>0</v>
      </c>
      <c r="H35" s="151"/>
    </row>
    <row r="36" spans="1:11" ht="20.25" customHeight="1" x14ac:dyDescent="0.3">
      <c r="A36" s="48" t="str">
        <f t="shared" si="0"/>
        <v>20250101</v>
      </c>
      <c r="B36" s="48">
        <f t="shared" si="1"/>
        <v>0</v>
      </c>
      <c r="C36" s="48">
        <f t="shared" si="2"/>
        <v>0</v>
      </c>
      <c r="D36" s="48" t="str">
        <f t="shared" si="3"/>
        <v>2025010100</v>
      </c>
      <c r="E36" s="146" t="s">
        <v>898</v>
      </c>
      <c r="F36" s="152" t="str">
        <f>Thématiques!E71</f>
        <v>Autres : précisez</v>
      </c>
      <c r="G36" s="153">
        <f>Thématiques!T71</f>
        <v>0</v>
      </c>
      <c r="H36" s="154"/>
    </row>
    <row r="37" spans="1:11" ht="20.25" customHeight="1" x14ac:dyDescent="0.3">
      <c r="A37" s="48" t="str">
        <f>A34</f>
        <v>20250101</v>
      </c>
      <c r="B37" s="48">
        <f t="shared" ref="B37:D43" si="9">B36</f>
        <v>0</v>
      </c>
      <c r="C37" s="48">
        <f t="shared" si="9"/>
        <v>0</v>
      </c>
      <c r="D37" s="48" t="str">
        <f t="shared" si="9"/>
        <v>2025010100</v>
      </c>
      <c r="E37" s="161" t="s">
        <v>838</v>
      </c>
      <c r="F37" s="162" t="s">
        <v>1</v>
      </c>
      <c r="G37" s="162" t="e">
        <f>Objectifs!AX14</f>
        <v>#REF!</v>
      </c>
      <c r="J37" s="136" t="e">
        <f>IF(G37&gt;0,F37,"")</f>
        <v>#REF!</v>
      </c>
      <c r="K37" s="136" t="e">
        <f>IF(J37="","","  -  ")</f>
        <v>#REF!</v>
      </c>
    </row>
    <row r="38" spans="1:11" ht="20.25" customHeight="1" x14ac:dyDescent="0.3">
      <c r="A38" s="48" t="str">
        <f t="shared" ref="A38:A43" si="10">A37</f>
        <v>20250101</v>
      </c>
      <c r="B38" s="48">
        <f t="shared" si="9"/>
        <v>0</v>
      </c>
      <c r="C38" s="48">
        <f t="shared" si="9"/>
        <v>0</v>
      </c>
      <c r="D38" s="48" t="str">
        <f t="shared" si="9"/>
        <v>2025010100</v>
      </c>
      <c r="E38" s="161" t="s">
        <v>838</v>
      </c>
      <c r="F38" s="140" t="s">
        <v>2</v>
      </c>
      <c r="G38" s="140" t="e">
        <f>Objectifs!AZ14</f>
        <v>#REF!</v>
      </c>
      <c r="J38" s="136" t="e">
        <f>IF(G38&gt;0,F38,"")</f>
        <v>#REF!</v>
      </c>
      <c r="K38" s="136" t="e">
        <f>IF(J38="","","  -  ")</f>
        <v>#REF!</v>
      </c>
    </row>
    <row r="39" spans="1:11" ht="20.25" customHeight="1" x14ac:dyDescent="0.3">
      <c r="A39" s="48" t="str">
        <f t="shared" si="10"/>
        <v>20250101</v>
      </c>
      <c r="B39" s="48">
        <f t="shared" si="9"/>
        <v>0</v>
      </c>
      <c r="C39" s="48">
        <f t="shared" si="9"/>
        <v>0</v>
      </c>
      <c r="D39" s="48" t="str">
        <f t="shared" si="9"/>
        <v>2025010100</v>
      </c>
      <c r="E39" s="161" t="s">
        <v>838</v>
      </c>
      <c r="F39" s="140" t="s">
        <v>899</v>
      </c>
      <c r="G39" s="140" t="e">
        <f>Objectifs!BB14</f>
        <v>#REF!</v>
      </c>
      <c r="J39" s="136" t="e">
        <f>IF(G39&gt;0,F39,"")</f>
        <v>#REF!</v>
      </c>
      <c r="K39" s="136" t="e">
        <f>IF(J39="","","  -  ")</f>
        <v>#REF!</v>
      </c>
    </row>
    <row r="40" spans="1:11" ht="20.25" customHeight="1" x14ac:dyDescent="0.3">
      <c r="A40" s="48" t="str">
        <f t="shared" si="10"/>
        <v>20250101</v>
      </c>
      <c r="B40" s="48">
        <f t="shared" si="9"/>
        <v>0</v>
      </c>
      <c r="C40" s="48">
        <f t="shared" si="9"/>
        <v>0</v>
      </c>
      <c r="D40" s="48" t="str">
        <f t="shared" si="9"/>
        <v>2025010100</v>
      </c>
      <c r="E40" s="161" t="s">
        <v>838</v>
      </c>
      <c r="F40" s="140" t="s">
        <v>900</v>
      </c>
      <c r="G40" s="140" t="e">
        <f>Objectifs!AX18</f>
        <v>#N/A</v>
      </c>
    </row>
    <row r="41" spans="1:11" ht="20.25" customHeight="1" x14ac:dyDescent="0.3">
      <c r="A41" s="48" t="str">
        <f t="shared" si="10"/>
        <v>20250101</v>
      </c>
      <c r="B41" s="48">
        <f t="shared" si="9"/>
        <v>0</v>
      </c>
      <c r="C41" s="48">
        <f t="shared" si="9"/>
        <v>0</v>
      </c>
      <c r="D41" s="48" t="str">
        <f t="shared" si="9"/>
        <v>2025010100</v>
      </c>
      <c r="E41" s="161" t="s">
        <v>838</v>
      </c>
      <c r="F41" s="140" t="s">
        <v>901</v>
      </c>
      <c r="G41" s="140" t="e">
        <f>Objectifs!AZ18</f>
        <v>#N/A</v>
      </c>
    </row>
    <row r="42" spans="1:11" ht="20.25" customHeight="1" x14ac:dyDescent="0.3">
      <c r="A42" s="48" t="str">
        <f t="shared" si="10"/>
        <v>20250101</v>
      </c>
      <c r="B42" s="48">
        <f t="shared" si="9"/>
        <v>0</v>
      </c>
      <c r="C42" s="48">
        <f t="shared" si="9"/>
        <v>0</v>
      </c>
      <c r="D42" s="48" t="str">
        <f t="shared" si="9"/>
        <v>2025010100</v>
      </c>
      <c r="E42" s="161" t="s">
        <v>838</v>
      </c>
      <c r="F42" s="140" t="s">
        <v>902</v>
      </c>
      <c r="G42" s="140" t="e">
        <f>Objectifs!BB18</f>
        <v>#N/A</v>
      </c>
    </row>
    <row r="43" spans="1:11" ht="20.25" customHeight="1" x14ac:dyDescent="0.3">
      <c r="A43" s="48" t="str">
        <f t="shared" si="10"/>
        <v>20250101</v>
      </c>
      <c r="B43" s="48">
        <f t="shared" si="9"/>
        <v>0</v>
      </c>
      <c r="C43" s="48">
        <f t="shared" si="9"/>
        <v>0</v>
      </c>
      <c r="D43" s="48" t="str">
        <f t="shared" si="9"/>
        <v>2025010100</v>
      </c>
      <c r="E43" s="161" t="s">
        <v>903</v>
      </c>
      <c r="F43" s="140" t="s">
        <v>904</v>
      </c>
      <c r="G43" s="140" t="e">
        <f>Objectifs!AX22</f>
        <v>#N/A</v>
      </c>
    </row>
    <row r="44" spans="1:11" ht="20.25" customHeight="1" x14ac:dyDescent="0.3">
      <c r="A44" s="48" t="str">
        <f>A42</f>
        <v>20250101</v>
      </c>
      <c r="B44" s="48">
        <f>B42</f>
        <v>0</v>
      </c>
      <c r="C44" s="48">
        <f>C42</f>
        <v>0</v>
      </c>
      <c r="D44" s="48" t="str">
        <f>D42</f>
        <v>2025010100</v>
      </c>
      <c r="E44" s="161" t="s">
        <v>838</v>
      </c>
      <c r="F44" s="140" t="s">
        <v>905</v>
      </c>
      <c r="G44" s="140" t="e">
        <f>Objectifs!BB22</f>
        <v>#N/A</v>
      </c>
    </row>
    <row r="45" spans="1:11" ht="20.25" customHeight="1" x14ac:dyDescent="0.3">
      <c r="A45" s="48" t="str">
        <f>A44</f>
        <v>20250101</v>
      </c>
      <c r="B45" s="48">
        <f>B44</f>
        <v>0</v>
      </c>
      <c r="C45" s="48">
        <f>C44</f>
        <v>0</v>
      </c>
      <c r="D45" s="48" t="str">
        <f>D44</f>
        <v>2025010100</v>
      </c>
      <c r="E45" s="161" t="s">
        <v>838</v>
      </c>
      <c r="F45" s="163" t="s">
        <v>906</v>
      </c>
      <c r="G45" s="140">
        <f>Objectifs!AB24</f>
        <v>0</v>
      </c>
    </row>
    <row r="46" spans="1:11" ht="20.25" customHeight="1" x14ac:dyDescent="0.3">
      <c r="A46" s="48" t="str">
        <f>A44</f>
        <v>20250101</v>
      </c>
      <c r="B46" s="48">
        <f>B44</f>
        <v>0</v>
      </c>
      <c r="C46" s="48">
        <f>C44</f>
        <v>0</v>
      </c>
      <c r="D46" s="48" t="str">
        <f>D44</f>
        <v>2025010100</v>
      </c>
      <c r="E46" s="161" t="s">
        <v>903</v>
      </c>
      <c r="F46" s="163" t="s">
        <v>907</v>
      </c>
      <c r="G46" s="164">
        <f>Objectifs!BA28</f>
        <v>0</v>
      </c>
    </row>
    <row r="47" spans="1:11" ht="20.25" customHeight="1" x14ac:dyDescent="0.3">
      <c r="A47" s="48" t="str">
        <f>A46</f>
        <v>20250101</v>
      </c>
      <c r="B47" s="48">
        <f>B46</f>
        <v>0</v>
      </c>
      <c r="C47" s="48">
        <f>C46</f>
        <v>0</v>
      </c>
      <c r="D47" s="48" t="str">
        <f>D46</f>
        <v>2025010100</v>
      </c>
      <c r="E47" s="161" t="s">
        <v>908</v>
      </c>
      <c r="F47" s="163" t="s">
        <v>909</v>
      </c>
      <c r="G47" s="164">
        <f>Objectifs!BD28</f>
        <v>0</v>
      </c>
    </row>
    <row r="48" spans="1:11" ht="20.25" customHeight="1" x14ac:dyDescent="0.3">
      <c r="A48" s="48" t="str">
        <f t="shared" ref="A48:D49" si="11">A45</f>
        <v>20250101</v>
      </c>
      <c r="B48" s="48">
        <f t="shared" si="11"/>
        <v>0</v>
      </c>
      <c r="C48" s="48">
        <f t="shared" si="11"/>
        <v>0</v>
      </c>
      <c r="D48" s="48" t="str">
        <f t="shared" si="11"/>
        <v>2025010100</v>
      </c>
      <c r="E48" s="161" t="s">
        <v>838</v>
      </c>
      <c r="F48" s="163" t="s">
        <v>910</v>
      </c>
      <c r="G48" s="140">
        <f>Objectifs!AB28</f>
        <v>0</v>
      </c>
    </row>
    <row r="49" spans="1:7" ht="20.25" customHeight="1" x14ac:dyDescent="0.3">
      <c r="A49" s="48" t="str">
        <f t="shared" si="11"/>
        <v>20250101</v>
      </c>
      <c r="B49" s="48">
        <f t="shared" si="11"/>
        <v>0</v>
      </c>
      <c r="C49" s="48">
        <f t="shared" si="11"/>
        <v>0</v>
      </c>
      <c r="D49" s="48" t="str">
        <f t="shared" si="11"/>
        <v>2025010100</v>
      </c>
      <c r="E49" s="161" t="s">
        <v>838</v>
      </c>
      <c r="F49" s="163" t="s">
        <v>911</v>
      </c>
      <c r="G49" s="140">
        <f>Objectifs!AB31</f>
        <v>0</v>
      </c>
    </row>
    <row r="50" spans="1:7" ht="20.25" customHeight="1" x14ac:dyDescent="0.3">
      <c r="A50" s="48" t="str">
        <f t="shared" ref="A50:A84" si="12">A49</f>
        <v>20250101</v>
      </c>
      <c r="B50" s="48">
        <f t="shared" ref="B50:B84" si="13">B49</f>
        <v>0</v>
      </c>
      <c r="C50" s="48">
        <f t="shared" ref="C50:C84" si="14">C49</f>
        <v>0</v>
      </c>
      <c r="D50" s="48" t="str">
        <f t="shared" ref="D50:D84" si="15">D49</f>
        <v>2025010100</v>
      </c>
      <c r="E50" s="165" t="s">
        <v>912</v>
      </c>
      <c r="F50" s="140" t="s">
        <v>58</v>
      </c>
      <c r="G50" s="140" t="e">
        <f>'Mise en oeuvre'!AX51</f>
        <v>#N/A</v>
      </c>
    </row>
    <row r="51" spans="1:7" ht="20.25" customHeight="1" x14ac:dyDescent="0.3">
      <c r="A51" s="48" t="str">
        <f t="shared" si="12"/>
        <v>20250101</v>
      </c>
      <c r="B51" s="48">
        <f t="shared" si="13"/>
        <v>0</v>
      </c>
      <c r="C51" s="48">
        <f t="shared" si="14"/>
        <v>0</v>
      </c>
      <c r="D51" s="48" t="str">
        <f t="shared" si="15"/>
        <v>2025010100</v>
      </c>
      <c r="E51" s="165" t="s">
        <v>912</v>
      </c>
      <c r="F51" s="140" t="s">
        <v>913</v>
      </c>
      <c r="G51" s="140" t="e">
        <f>'Mise en oeuvre'!AZ51</f>
        <v>#N/A</v>
      </c>
    </row>
    <row r="52" spans="1:7" ht="20.25" customHeight="1" x14ac:dyDescent="0.3">
      <c r="A52" s="48" t="str">
        <f t="shared" si="12"/>
        <v>20250101</v>
      </c>
      <c r="B52" s="48">
        <f t="shared" si="13"/>
        <v>0</v>
      </c>
      <c r="C52" s="48">
        <f t="shared" si="14"/>
        <v>0</v>
      </c>
      <c r="D52" s="48" t="str">
        <f t="shared" si="15"/>
        <v>2025010100</v>
      </c>
      <c r="E52" s="165" t="s">
        <v>912</v>
      </c>
      <c r="F52" s="140" t="s">
        <v>60</v>
      </c>
      <c r="G52" s="140" t="e">
        <f>'Mise en oeuvre'!BB51</f>
        <v>#N/A</v>
      </c>
    </row>
    <row r="53" spans="1:7" ht="20.25" customHeight="1" x14ac:dyDescent="0.3">
      <c r="A53" s="48" t="str">
        <f t="shared" si="12"/>
        <v>20250101</v>
      </c>
      <c r="B53" s="48">
        <f t="shared" si="13"/>
        <v>0</v>
      </c>
      <c r="C53" s="48">
        <f t="shared" si="14"/>
        <v>0</v>
      </c>
      <c r="D53" s="48" t="str">
        <f t="shared" si="15"/>
        <v>2025010100</v>
      </c>
      <c r="E53" s="165" t="s">
        <v>912</v>
      </c>
      <c r="F53" s="140" t="s">
        <v>914</v>
      </c>
      <c r="G53" s="140" t="e">
        <f>'Mise en oeuvre'!AY17</f>
        <v>#N/A</v>
      </c>
    </row>
    <row r="54" spans="1:7" ht="20.25" customHeight="1" x14ac:dyDescent="0.3">
      <c r="A54" s="48" t="str">
        <f t="shared" si="12"/>
        <v>20250101</v>
      </c>
      <c r="B54" s="48">
        <f t="shared" si="13"/>
        <v>0</v>
      </c>
      <c r="C54" s="48">
        <f t="shared" si="14"/>
        <v>0</v>
      </c>
      <c r="D54" s="48" t="str">
        <f t="shared" si="15"/>
        <v>2025010100</v>
      </c>
      <c r="E54" s="165" t="s">
        <v>912</v>
      </c>
      <c r="F54" s="140" t="s">
        <v>915</v>
      </c>
      <c r="G54" s="140" t="e">
        <f>'Mise en oeuvre'!AY35</f>
        <v>#N/A</v>
      </c>
    </row>
    <row r="55" spans="1:7" ht="20.25" customHeight="1" x14ac:dyDescent="0.3">
      <c r="A55" s="48" t="str">
        <f t="shared" si="12"/>
        <v>20250101</v>
      </c>
      <c r="B55" s="48">
        <f t="shared" si="13"/>
        <v>0</v>
      </c>
      <c r="C55" s="48">
        <f t="shared" si="14"/>
        <v>0</v>
      </c>
      <c r="D55" s="48" t="str">
        <f t="shared" si="15"/>
        <v>2025010100</v>
      </c>
      <c r="E55" s="165" t="s">
        <v>912</v>
      </c>
      <c r="F55" s="140" t="s">
        <v>916</v>
      </c>
      <c r="G55" s="140" t="e">
        <f>'Mise en oeuvre'!AY38</f>
        <v>#N/A</v>
      </c>
    </row>
    <row r="56" spans="1:7" ht="20.25" customHeight="1" x14ac:dyDescent="0.3">
      <c r="A56" s="48" t="str">
        <f t="shared" si="12"/>
        <v>20250101</v>
      </c>
      <c r="B56" s="48">
        <f t="shared" si="13"/>
        <v>0</v>
      </c>
      <c r="C56" s="48">
        <f t="shared" si="14"/>
        <v>0</v>
      </c>
      <c r="D56" s="48" t="str">
        <f t="shared" si="15"/>
        <v>2025010100</v>
      </c>
      <c r="E56" s="165" t="s">
        <v>912</v>
      </c>
      <c r="F56" s="140" t="s">
        <v>917</v>
      </c>
      <c r="G56" s="140" t="e">
        <f>'Mise en oeuvre'!AY32</f>
        <v>#N/A</v>
      </c>
    </row>
    <row r="57" spans="1:7" ht="20.25" customHeight="1" x14ac:dyDescent="0.3">
      <c r="A57" s="48" t="str">
        <f t="shared" si="12"/>
        <v>20250101</v>
      </c>
      <c r="B57" s="48">
        <f t="shared" si="13"/>
        <v>0</v>
      </c>
      <c r="C57" s="48">
        <f t="shared" si="14"/>
        <v>0</v>
      </c>
      <c r="D57" s="48" t="str">
        <f t="shared" si="15"/>
        <v>2025010100</v>
      </c>
      <c r="E57" s="165" t="s">
        <v>912</v>
      </c>
      <c r="F57" s="140" t="s">
        <v>918</v>
      </c>
      <c r="G57" s="140" t="e">
        <f>'Mise en oeuvre'!AY20</f>
        <v>#N/A</v>
      </c>
    </row>
    <row r="58" spans="1:7" ht="20.25" customHeight="1" x14ac:dyDescent="0.3">
      <c r="A58" s="48" t="str">
        <f t="shared" si="12"/>
        <v>20250101</v>
      </c>
      <c r="B58" s="48">
        <f t="shared" si="13"/>
        <v>0</v>
      </c>
      <c r="C58" s="48">
        <f t="shared" si="14"/>
        <v>0</v>
      </c>
      <c r="D58" s="48" t="str">
        <f t="shared" si="15"/>
        <v>2025010100</v>
      </c>
      <c r="E58" s="165" t="s">
        <v>912</v>
      </c>
      <c r="F58" s="140" t="s">
        <v>919</v>
      </c>
      <c r="G58" s="140" t="e">
        <f>'Mise en oeuvre'!AY23</f>
        <v>#N/A</v>
      </c>
    </row>
    <row r="59" spans="1:7" ht="20.25" customHeight="1" x14ac:dyDescent="0.3">
      <c r="A59" s="48" t="str">
        <f t="shared" si="12"/>
        <v>20250101</v>
      </c>
      <c r="B59" s="48">
        <f t="shared" si="13"/>
        <v>0</v>
      </c>
      <c r="C59" s="48">
        <f t="shared" si="14"/>
        <v>0</v>
      </c>
      <c r="D59" s="48" t="str">
        <f t="shared" si="15"/>
        <v>2025010100</v>
      </c>
      <c r="E59" s="165" t="s">
        <v>912</v>
      </c>
      <c r="F59" s="140" t="s">
        <v>920</v>
      </c>
      <c r="G59" s="140" t="e">
        <f>'Mise en oeuvre'!BD17</f>
        <v>#N/A</v>
      </c>
    </row>
    <row r="60" spans="1:7" ht="20.25" customHeight="1" x14ac:dyDescent="0.3">
      <c r="A60" s="48" t="str">
        <f t="shared" si="12"/>
        <v>20250101</v>
      </c>
      <c r="B60" s="48">
        <f t="shared" si="13"/>
        <v>0</v>
      </c>
      <c r="C60" s="48">
        <f t="shared" si="14"/>
        <v>0</v>
      </c>
      <c r="D60" s="48" t="str">
        <f t="shared" si="15"/>
        <v>2025010100</v>
      </c>
      <c r="E60" s="165" t="s">
        <v>912</v>
      </c>
      <c r="F60" s="140" t="s">
        <v>921</v>
      </c>
      <c r="G60" s="140" t="e">
        <f>'Mise en oeuvre'!AY26</f>
        <v>#N/A</v>
      </c>
    </row>
    <row r="61" spans="1:7" ht="20.25" customHeight="1" x14ac:dyDescent="0.3">
      <c r="A61" s="48" t="str">
        <f t="shared" si="12"/>
        <v>20250101</v>
      </c>
      <c r="B61" s="48">
        <f t="shared" si="13"/>
        <v>0</v>
      </c>
      <c r="C61" s="48">
        <f t="shared" si="14"/>
        <v>0</v>
      </c>
      <c r="D61" s="48" t="str">
        <f t="shared" si="15"/>
        <v>2025010100</v>
      </c>
      <c r="E61" s="165" t="s">
        <v>912</v>
      </c>
      <c r="F61" s="140" t="s">
        <v>922</v>
      </c>
      <c r="G61" s="140" t="e">
        <f>'Mise en oeuvre'!BD26</f>
        <v>#N/A</v>
      </c>
    </row>
    <row r="62" spans="1:7" ht="20.25" customHeight="1" x14ac:dyDescent="0.3">
      <c r="A62" s="48" t="str">
        <f t="shared" si="12"/>
        <v>20250101</v>
      </c>
      <c r="B62" s="48">
        <f t="shared" si="13"/>
        <v>0</v>
      </c>
      <c r="C62" s="48">
        <f t="shared" si="14"/>
        <v>0</v>
      </c>
      <c r="D62" s="48" t="str">
        <f t="shared" si="15"/>
        <v>2025010100</v>
      </c>
      <c r="E62" s="165" t="s">
        <v>912</v>
      </c>
      <c r="F62" s="140" t="s">
        <v>923</v>
      </c>
      <c r="G62" s="140" t="e">
        <f>'Mise en oeuvre'!BD23</f>
        <v>#N/A</v>
      </c>
    </row>
    <row r="63" spans="1:7" ht="20.25" customHeight="1" x14ac:dyDescent="0.3">
      <c r="A63" s="48" t="str">
        <f t="shared" si="12"/>
        <v>20250101</v>
      </c>
      <c r="B63" s="48">
        <f t="shared" si="13"/>
        <v>0</v>
      </c>
      <c r="C63" s="48">
        <f t="shared" si="14"/>
        <v>0</v>
      </c>
      <c r="D63" s="48" t="str">
        <f t="shared" si="15"/>
        <v>2025010100</v>
      </c>
      <c r="E63" s="165" t="s">
        <v>912</v>
      </c>
      <c r="F63" s="140" t="s">
        <v>924</v>
      </c>
      <c r="G63" s="140" t="e">
        <f>'Mise en oeuvre'!BD20</f>
        <v>#N/A</v>
      </c>
    </row>
    <row r="64" spans="1:7" ht="20.25" customHeight="1" x14ac:dyDescent="0.3">
      <c r="A64" s="48" t="str">
        <f t="shared" si="12"/>
        <v>20250101</v>
      </c>
      <c r="B64" s="48">
        <f t="shared" si="13"/>
        <v>0</v>
      </c>
      <c r="C64" s="48">
        <f t="shared" si="14"/>
        <v>0</v>
      </c>
      <c r="D64" s="48" t="str">
        <f t="shared" si="15"/>
        <v>2025010100</v>
      </c>
      <c r="E64" s="165" t="s">
        <v>912</v>
      </c>
      <c r="F64" s="140" t="s">
        <v>925</v>
      </c>
      <c r="G64" s="140" t="e">
        <f>'Mise en oeuvre'!AY29</f>
        <v>#N/A</v>
      </c>
    </row>
    <row r="65" spans="1:7" ht="20.25" customHeight="1" x14ac:dyDescent="0.3">
      <c r="A65" s="48" t="str">
        <f t="shared" si="12"/>
        <v>20250101</v>
      </c>
      <c r="B65" s="48">
        <f t="shared" si="13"/>
        <v>0</v>
      </c>
      <c r="C65" s="48">
        <f t="shared" si="14"/>
        <v>0</v>
      </c>
      <c r="D65" s="48" t="str">
        <f t="shared" si="15"/>
        <v>2025010100</v>
      </c>
      <c r="E65" s="165" t="s">
        <v>912</v>
      </c>
      <c r="F65" s="140" t="s">
        <v>926</v>
      </c>
      <c r="G65" s="140">
        <f>'Mise en oeuvre'!BD32</f>
        <v>0</v>
      </c>
    </row>
    <row r="66" spans="1:7" ht="20.25" customHeight="1" x14ac:dyDescent="0.3">
      <c r="A66" s="48" t="str">
        <f t="shared" si="12"/>
        <v>20250101</v>
      </c>
      <c r="B66" s="48">
        <f t="shared" si="13"/>
        <v>0</v>
      </c>
      <c r="C66" s="48">
        <f t="shared" si="14"/>
        <v>0</v>
      </c>
      <c r="D66" s="48" t="str">
        <f t="shared" si="15"/>
        <v>2025010100</v>
      </c>
      <c r="E66" s="166" t="s">
        <v>927</v>
      </c>
      <c r="F66" s="140" t="s">
        <v>928</v>
      </c>
      <c r="G66" s="167">
        <f>Financement!W21</f>
        <v>0</v>
      </c>
    </row>
    <row r="67" spans="1:7" ht="20.25" customHeight="1" x14ac:dyDescent="0.3">
      <c r="A67" s="48" t="str">
        <f t="shared" si="12"/>
        <v>20250101</v>
      </c>
      <c r="B67" s="48">
        <f t="shared" si="13"/>
        <v>0</v>
      </c>
      <c r="C67" s="48">
        <f t="shared" si="14"/>
        <v>0</v>
      </c>
      <c r="D67" s="48" t="str">
        <f t="shared" si="15"/>
        <v>2025010100</v>
      </c>
      <c r="E67" s="166" t="s">
        <v>927</v>
      </c>
      <c r="F67" s="140" t="s">
        <v>929</v>
      </c>
      <c r="G67" s="167">
        <f>Financement!W25</f>
        <v>0</v>
      </c>
    </row>
    <row r="68" spans="1:7" ht="20.25" customHeight="1" x14ac:dyDescent="0.3">
      <c r="A68" s="48" t="str">
        <f t="shared" si="12"/>
        <v>20250101</v>
      </c>
      <c r="B68" s="48">
        <f t="shared" si="13"/>
        <v>0</v>
      </c>
      <c r="C68" s="48">
        <f t="shared" si="14"/>
        <v>0</v>
      </c>
      <c r="D68" s="48" t="str">
        <f t="shared" si="15"/>
        <v>2025010100</v>
      </c>
      <c r="E68" s="166" t="s">
        <v>927</v>
      </c>
      <c r="F68" s="140" t="s">
        <v>930</v>
      </c>
      <c r="G68" s="167">
        <f>Financement!W28</f>
        <v>0</v>
      </c>
    </row>
    <row r="69" spans="1:7" ht="20.25" customHeight="1" x14ac:dyDescent="0.3">
      <c r="A69" s="48" t="str">
        <f t="shared" si="12"/>
        <v>20250101</v>
      </c>
      <c r="B69" s="48">
        <f t="shared" si="13"/>
        <v>0</v>
      </c>
      <c r="C69" s="48">
        <f t="shared" si="14"/>
        <v>0</v>
      </c>
      <c r="D69" s="48" t="str">
        <f t="shared" si="15"/>
        <v>2025010100</v>
      </c>
      <c r="E69" s="166" t="s">
        <v>927</v>
      </c>
      <c r="F69" s="140" t="s">
        <v>931</v>
      </c>
      <c r="G69" s="167">
        <f>Financement!W31</f>
        <v>0</v>
      </c>
    </row>
    <row r="70" spans="1:7" ht="20.25" customHeight="1" x14ac:dyDescent="0.3">
      <c r="A70" s="48" t="str">
        <f t="shared" si="12"/>
        <v>20250101</v>
      </c>
      <c r="B70" s="48">
        <f t="shared" si="13"/>
        <v>0</v>
      </c>
      <c r="C70" s="48">
        <f t="shared" si="14"/>
        <v>0</v>
      </c>
      <c r="D70" s="48" t="str">
        <f t="shared" si="15"/>
        <v>2025010100</v>
      </c>
      <c r="E70" s="166" t="s">
        <v>927</v>
      </c>
      <c r="F70" s="140" t="s">
        <v>932</v>
      </c>
      <c r="G70" s="167">
        <f>Financement!W34</f>
        <v>0</v>
      </c>
    </row>
    <row r="71" spans="1:7" ht="20.25" customHeight="1" x14ac:dyDescent="0.3">
      <c r="A71" s="48" t="str">
        <f t="shared" si="12"/>
        <v>20250101</v>
      </c>
      <c r="B71" s="48">
        <f t="shared" si="13"/>
        <v>0</v>
      </c>
      <c r="C71" s="48">
        <f t="shared" si="14"/>
        <v>0</v>
      </c>
      <c r="D71" s="48" t="str">
        <f t="shared" si="15"/>
        <v>2025010100</v>
      </c>
      <c r="E71" s="168" t="s">
        <v>860</v>
      </c>
      <c r="F71" s="140" t="str">
        <f>Evaluation!D23</f>
        <v>Ateliers (comportant 1 ou plusieurs séances)</v>
      </c>
      <c r="G71" s="140">
        <f>Evaluation!X23</f>
        <v>9</v>
      </c>
    </row>
    <row r="72" spans="1:7" ht="20.25" customHeight="1" x14ac:dyDescent="0.3">
      <c r="A72" s="48" t="str">
        <f t="shared" si="12"/>
        <v>20250101</v>
      </c>
      <c r="B72" s="48">
        <f t="shared" si="13"/>
        <v>0</v>
      </c>
      <c r="C72" s="48">
        <f t="shared" si="14"/>
        <v>0</v>
      </c>
      <c r="D72" s="48" t="str">
        <f t="shared" si="15"/>
        <v>2025010100</v>
      </c>
      <c r="E72" s="168" t="s">
        <v>860</v>
      </c>
      <c r="F72" s="140" t="str">
        <f>Evaluation!D26</f>
        <v>Théâtre/ciné débat</v>
      </c>
      <c r="G72" s="140">
        <f>Evaluation!X26</f>
        <v>10</v>
      </c>
    </row>
    <row r="73" spans="1:7" ht="20.25" customHeight="1" x14ac:dyDescent="0.3">
      <c r="A73" s="48" t="str">
        <f t="shared" si="12"/>
        <v>20250101</v>
      </c>
      <c r="B73" s="48">
        <f t="shared" si="13"/>
        <v>0</v>
      </c>
      <c r="C73" s="48">
        <f t="shared" si="14"/>
        <v>0</v>
      </c>
      <c r="D73" s="48" t="str">
        <f t="shared" si="15"/>
        <v>2025010100</v>
      </c>
      <c r="E73" s="168" t="s">
        <v>860</v>
      </c>
      <c r="F73" s="140" t="str">
        <f>Evaluation!D29</f>
        <v>Forum</v>
      </c>
      <c r="G73" s="140">
        <f>Evaluation!X29</f>
        <v>11</v>
      </c>
    </row>
    <row r="74" spans="1:7" ht="20.25" customHeight="1" x14ac:dyDescent="0.3">
      <c r="A74" s="48" t="str">
        <f t="shared" si="12"/>
        <v>20250101</v>
      </c>
      <c r="B74" s="48">
        <f t="shared" si="13"/>
        <v>0</v>
      </c>
      <c r="C74" s="48">
        <f t="shared" si="14"/>
        <v>0</v>
      </c>
      <c r="D74" s="48" t="str">
        <f t="shared" si="15"/>
        <v>2025010100</v>
      </c>
      <c r="E74" s="168" t="s">
        <v>860</v>
      </c>
      <c r="F74" s="140" t="str">
        <f>Evaluation!D32</f>
        <v>Réunion d’information</v>
      </c>
      <c r="G74" s="140">
        <f>Evaluation!X32</f>
        <v>12</v>
      </c>
    </row>
    <row r="75" spans="1:7" ht="20.25" customHeight="1" x14ac:dyDescent="0.3">
      <c r="A75" s="48" t="str">
        <f t="shared" si="12"/>
        <v>20250101</v>
      </c>
      <c r="B75" s="48">
        <f t="shared" si="13"/>
        <v>0</v>
      </c>
      <c r="C75" s="48">
        <f t="shared" si="14"/>
        <v>0</v>
      </c>
      <c r="D75" s="48" t="str">
        <f t="shared" si="15"/>
        <v>2025010100</v>
      </c>
      <c r="E75" s="168" t="s">
        <v>860</v>
      </c>
      <c r="F75" s="140" t="str">
        <f>Evaluation!D35</f>
        <v>Conférence</v>
      </c>
      <c r="G75" s="140">
        <f>Evaluation!X35</f>
        <v>13</v>
      </c>
    </row>
    <row r="76" spans="1:7" ht="20.25" customHeight="1" x14ac:dyDescent="0.3">
      <c r="A76" s="48" t="str">
        <f t="shared" si="12"/>
        <v>20250101</v>
      </c>
      <c r="B76" s="48">
        <f t="shared" si="13"/>
        <v>0</v>
      </c>
      <c r="C76" s="48">
        <f t="shared" si="14"/>
        <v>0</v>
      </c>
      <c r="D76" s="48" t="str">
        <f t="shared" si="15"/>
        <v>2025010100</v>
      </c>
      <c r="E76" s="168" t="s">
        <v>860</v>
      </c>
      <c r="F76" s="140" t="str">
        <f>Evaluation!D38</f>
        <v>Formation</v>
      </c>
      <c r="G76" s="140">
        <f>Evaluation!X38</f>
        <v>14</v>
      </c>
    </row>
    <row r="77" spans="1:7" ht="20.25" customHeight="1" x14ac:dyDescent="0.3">
      <c r="A77" s="48" t="str">
        <f t="shared" si="12"/>
        <v>20250101</v>
      </c>
      <c r="B77" s="48">
        <f t="shared" si="13"/>
        <v>0</v>
      </c>
      <c r="C77" s="48">
        <f t="shared" si="14"/>
        <v>0</v>
      </c>
      <c r="D77" s="48" t="str">
        <f t="shared" si="15"/>
        <v>2025010100</v>
      </c>
      <c r="E77" s="168" t="s">
        <v>860</v>
      </c>
      <c r="F77" s="140" t="str">
        <f>Evaluation!D41</f>
        <v>Bilan prévention</v>
      </c>
      <c r="G77" s="140">
        <f>Evaluation!X41</f>
        <v>15</v>
      </c>
    </row>
    <row r="78" spans="1:7" ht="20.25" customHeight="1" x14ac:dyDescent="0.3">
      <c r="A78" s="48" t="str">
        <f t="shared" si="12"/>
        <v>20250101</v>
      </c>
      <c r="B78" s="48">
        <f t="shared" si="13"/>
        <v>0</v>
      </c>
      <c r="C78" s="48">
        <f t="shared" si="14"/>
        <v>0</v>
      </c>
      <c r="D78" s="48" t="str">
        <f t="shared" si="15"/>
        <v>2025010100</v>
      </c>
      <c r="E78" s="168" t="s">
        <v>860</v>
      </c>
      <c r="F78" s="140" t="str">
        <f>Evaluation!D44</f>
        <v>Autres : précisez</v>
      </c>
      <c r="G78" s="140">
        <f>Evaluation!X44</f>
        <v>16</v>
      </c>
    </row>
    <row r="79" spans="1:7" ht="20.25" customHeight="1" x14ac:dyDescent="0.3">
      <c r="A79" s="48" t="str">
        <f t="shared" si="12"/>
        <v>20250101</v>
      </c>
      <c r="B79" s="48">
        <f t="shared" si="13"/>
        <v>0</v>
      </c>
      <c r="C79" s="48">
        <f t="shared" si="14"/>
        <v>0</v>
      </c>
      <c r="D79" s="48" t="str">
        <f t="shared" si="15"/>
        <v>2025010100</v>
      </c>
      <c r="E79" s="168" t="s">
        <v>860</v>
      </c>
      <c r="F79" s="163" t="s">
        <v>933</v>
      </c>
      <c r="G79" s="140">
        <f>Evaluation!X72</f>
        <v>105</v>
      </c>
    </row>
    <row r="80" spans="1:7" ht="20.25" customHeight="1" x14ac:dyDescent="0.3">
      <c r="A80" s="48" t="str">
        <f t="shared" si="12"/>
        <v>20250101</v>
      </c>
      <c r="B80" s="48">
        <f t="shared" si="13"/>
        <v>0</v>
      </c>
      <c r="C80" s="48">
        <f t="shared" si="14"/>
        <v>0</v>
      </c>
      <c r="D80" s="48" t="str">
        <f t="shared" si="15"/>
        <v>2025010100</v>
      </c>
      <c r="E80" s="168" t="s">
        <v>860</v>
      </c>
      <c r="F80" s="163" t="s">
        <v>934</v>
      </c>
      <c r="G80" s="140">
        <f>Evaluation!X60</f>
        <v>101</v>
      </c>
    </row>
    <row r="81" spans="1:7" ht="20.25" customHeight="1" x14ac:dyDescent="0.3">
      <c r="A81" s="48" t="str">
        <f t="shared" si="12"/>
        <v>20250101</v>
      </c>
      <c r="B81" s="48">
        <f t="shared" si="13"/>
        <v>0</v>
      </c>
      <c r="C81" s="48">
        <f t="shared" si="14"/>
        <v>0</v>
      </c>
      <c r="D81" s="48" t="str">
        <f t="shared" si="15"/>
        <v>2025010100</v>
      </c>
      <c r="E81" s="168" t="s">
        <v>860</v>
      </c>
      <c r="F81" s="163" t="s">
        <v>935</v>
      </c>
      <c r="G81" s="140">
        <f>Evaluation!X63</f>
        <v>102</v>
      </c>
    </row>
    <row r="82" spans="1:7" ht="20.25" customHeight="1" x14ac:dyDescent="0.3">
      <c r="A82" s="48" t="str">
        <f t="shared" si="12"/>
        <v>20250101</v>
      </c>
      <c r="B82" s="48">
        <f t="shared" si="13"/>
        <v>0</v>
      </c>
      <c r="C82" s="48">
        <f t="shared" si="14"/>
        <v>0</v>
      </c>
      <c r="D82" s="48" t="str">
        <f t="shared" si="15"/>
        <v>2025010100</v>
      </c>
      <c r="E82" s="168" t="s">
        <v>860</v>
      </c>
      <c r="F82" s="163" t="s">
        <v>936</v>
      </c>
      <c r="G82" s="140">
        <f>Evaluation!X66</f>
        <v>103</v>
      </c>
    </row>
    <row r="83" spans="1:7" ht="20.25" customHeight="1" x14ac:dyDescent="0.3">
      <c r="A83" s="48" t="str">
        <f t="shared" si="12"/>
        <v>20250101</v>
      </c>
      <c r="B83" s="48">
        <f t="shared" si="13"/>
        <v>0</v>
      </c>
      <c r="C83" s="48">
        <f t="shared" si="14"/>
        <v>0</v>
      </c>
      <c r="D83" s="48" t="str">
        <f t="shared" si="15"/>
        <v>2025010100</v>
      </c>
      <c r="E83" s="168" t="s">
        <v>860</v>
      </c>
      <c r="F83" s="163" t="s">
        <v>937</v>
      </c>
      <c r="G83" s="140">
        <f>Evaluation!X69</f>
        <v>104</v>
      </c>
    </row>
    <row r="84" spans="1:7" ht="20.25" customHeight="1" x14ac:dyDescent="0.3">
      <c r="A84" s="48" t="str">
        <f t="shared" si="12"/>
        <v>20250101</v>
      </c>
      <c r="B84" s="48">
        <f t="shared" si="13"/>
        <v>0</v>
      </c>
      <c r="C84" s="48">
        <f t="shared" si="14"/>
        <v>0</v>
      </c>
      <c r="D84" s="48" t="str">
        <f t="shared" si="15"/>
        <v>2025010100</v>
      </c>
      <c r="E84" s="168" t="s">
        <v>860</v>
      </c>
      <c r="F84" s="140" t="s">
        <v>938</v>
      </c>
      <c r="G84" s="140">
        <f>Evaluation!M82</f>
        <v>1</v>
      </c>
    </row>
    <row r="85" spans="1:7" ht="20.25" customHeight="1" x14ac:dyDescent="0.3">
      <c r="A85" s="48" t="str">
        <f>A83</f>
        <v>20250101</v>
      </c>
      <c r="B85" s="48">
        <f>B83</f>
        <v>0</v>
      </c>
      <c r="C85" s="48">
        <f>C83</f>
        <v>0</v>
      </c>
      <c r="D85" s="48" t="str">
        <f>D83</f>
        <v>2025010100</v>
      </c>
      <c r="E85" s="168" t="s">
        <v>860</v>
      </c>
      <c r="F85" s="140" t="s">
        <v>939</v>
      </c>
      <c r="G85" s="140">
        <f>Evaluation!T82</f>
        <v>2</v>
      </c>
    </row>
    <row r="86" spans="1:7" ht="20.25" customHeight="1" x14ac:dyDescent="0.3">
      <c r="A86" s="48" t="str">
        <f t="shared" ref="A86:D89" si="16">A85</f>
        <v>20250101</v>
      </c>
      <c r="B86" s="48">
        <f t="shared" si="16"/>
        <v>0</v>
      </c>
      <c r="C86" s="48">
        <f t="shared" si="16"/>
        <v>0</v>
      </c>
      <c r="D86" s="48" t="str">
        <f t="shared" si="16"/>
        <v>2025010100</v>
      </c>
      <c r="E86" s="168" t="s">
        <v>860</v>
      </c>
      <c r="F86" s="140" t="s">
        <v>940</v>
      </c>
      <c r="G86" s="140">
        <f>Evaluation!AA82</f>
        <v>3</v>
      </c>
    </row>
    <row r="87" spans="1:7" ht="20.25" customHeight="1" x14ac:dyDescent="0.3">
      <c r="A87" s="48" t="str">
        <f t="shared" si="16"/>
        <v>20250101</v>
      </c>
      <c r="B87" s="48">
        <f t="shared" si="16"/>
        <v>0</v>
      </c>
      <c r="C87" s="48">
        <f t="shared" si="16"/>
        <v>0</v>
      </c>
      <c r="D87" s="48" t="str">
        <f t="shared" si="16"/>
        <v>2025010100</v>
      </c>
      <c r="E87" s="168" t="s">
        <v>860</v>
      </c>
      <c r="F87" s="140" t="s">
        <v>940</v>
      </c>
      <c r="G87" s="140">
        <f>Evaluation!AH82</f>
        <v>4</v>
      </c>
    </row>
    <row r="88" spans="1:7" ht="20.25" customHeight="1" x14ac:dyDescent="0.3">
      <c r="A88" s="48" t="str">
        <f t="shared" si="16"/>
        <v>20250101</v>
      </c>
      <c r="B88" s="48">
        <f t="shared" si="16"/>
        <v>0</v>
      </c>
      <c r="C88" s="48">
        <f t="shared" si="16"/>
        <v>0</v>
      </c>
      <c r="D88" s="48" t="str">
        <f t="shared" si="16"/>
        <v>2025010100</v>
      </c>
      <c r="E88" s="168" t="s">
        <v>860</v>
      </c>
      <c r="F88" s="140" t="s">
        <v>941</v>
      </c>
      <c r="G88" s="140">
        <f>Evaluation!AO82</f>
        <v>5</v>
      </c>
    </row>
    <row r="89" spans="1:7" ht="20.25" customHeight="1" x14ac:dyDescent="0.3">
      <c r="A89" s="48" t="str">
        <f t="shared" si="16"/>
        <v>20250101</v>
      </c>
      <c r="B89" s="48">
        <f t="shared" si="16"/>
        <v>0</v>
      </c>
      <c r="C89" s="48">
        <f t="shared" si="16"/>
        <v>0</v>
      </c>
      <c r="D89" s="48" t="str">
        <f t="shared" si="16"/>
        <v>2025010100</v>
      </c>
      <c r="E89" s="48" t="s">
        <v>942</v>
      </c>
      <c r="F89" s="135" t="s">
        <v>942</v>
      </c>
      <c r="G89" s="55" t="str">
        <f>CONCATENATE(G2,G4,G6)</f>
        <v>000</v>
      </c>
    </row>
  </sheetData>
  <phoneticPr fontId="0" type="noConversion"/>
  <conditionalFormatting sqref="G1:G2 G4 G59:G65536 G56:G57 G6:G54">
    <cfRule type="cellIs" dxfId="52" priority="2" operator="equal">
      <formula>0</formula>
    </cfRule>
  </conditionalFormatting>
  <conditionalFormatting sqref="G3">
    <cfRule type="cellIs" dxfId="51" priority="3" operator="equal">
      <formula>0</formula>
    </cfRule>
  </conditionalFormatting>
  <conditionalFormatting sqref="G5">
    <cfRule type="cellIs" dxfId="50" priority="4" operator="equal">
      <formula>0</formula>
    </cfRule>
  </conditionalFormatting>
  <conditionalFormatting sqref="G58">
    <cfRule type="cellIs" dxfId="49" priority="5" operator="equal">
      <formula>0</formula>
    </cfRule>
  </conditionalFormatting>
  <conditionalFormatting sqref="G55">
    <cfRule type="cellIs" dxfId="48" priority="6" operator="equal">
      <formula>0</formula>
    </cfRule>
  </conditionalFormatting>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76"/>
  <sheetViews>
    <sheetView showGridLines="0" showRowColHeaders="0" topLeftCell="A100" zoomScale="90" zoomScaleNormal="90" workbookViewId="0">
      <selection activeCell="BD106" sqref="BD106"/>
    </sheetView>
  </sheetViews>
  <sheetFormatPr baseColWidth="10" defaultColWidth="2.6640625" defaultRowHeight="14.4" x14ac:dyDescent="0.3"/>
  <cols>
    <col min="1" max="48" width="2.6640625" style="94" customWidth="1"/>
    <col min="49" max="58" width="2.6640625" style="103" customWidth="1"/>
    <col min="59" max="61" width="2.6640625" style="104" customWidth="1"/>
    <col min="62" max="66" width="2.6640625" style="103" customWidth="1"/>
    <col min="67" max="16384" width="2.6640625" style="104"/>
  </cols>
  <sheetData>
    <row r="1" spans="1:56" ht="12" customHeight="1" x14ac:dyDescent="0.3">
      <c r="A1" s="285"/>
      <c r="B1" s="285"/>
      <c r="C1" s="285"/>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381" t="s">
        <v>969</v>
      </c>
      <c r="AO1" s="381"/>
      <c r="AP1" s="381"/>
      <c r="AQ1" s="381"/>
      <c r="AR1" s="381"/>
      <c r="AS1" s="381"/>
      <c r="AT1" s="381"/>
      <c r="AU1" s="381"/>
      <c r="AV1" s="381"/>
    </row>
    <row r="2" spans="1:56" ht="12" customHeight="1" x14ac:dyDescent="0.3">
      <c r="A2" s="285"/>
      <c r="B2" s="285"/>
      <c r="C2" s="285"/>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381"/>
      <c r="AO2" s="381"/>
      <c r="AP2" s="381"/>
      <c r="AQ2" s="381"/>
      <c r="AR2" s="381"/>
      <c r="AS2" s="381"/>
      <c r="AT2" s="381"/>
      <c r="AU2" s="381"/>
      <c r="AV2" s="381"/>
      <c r="AZ2" s="103" t="s">
        <v>970</v>
      </c>
    </row>
    <row r="3" spans="1:56" ht="12" customHeight="1" x14ac:dyDescent="0.3">
      <c r="A3" s="285"/>
      <c r="B3" s="285"/>
      <c r="C3" s="285"/>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381"/>
      <c r="AO3" s="381"/>
      <c r="AP3" s="381"/>
      <c r="AQ3" s="381"/>
      <c r="AR3" s="381"/>
      <c r="AS3" s="381"/>
      <c r="AT3" s="381"/>
      <c r="AU3" s="381"/>
      <c r="AV3" s="381"/>
      <c r="AZ3" s="103" t="s">
        <v>971</v>
      </c>
    </row>
    <row r="4" spans="1:56" ht="12" customHeight="1" x14ac:dyDescent="0.3">
      <c r="A4" s="464"/>
      <c r="B4" s="464"/>
      <c r="C4" s="464"/>
      <c r="D4" s="464"/>
      <c r="E4" s="464"/>
      <c r="F4" s="464"/>
      <c r="G4" s="464"/>
      <c r="H4" s="464"/>
      <c r="I4" s="464"/>
      <c r="J4" s="464"/>
      <c r="K4" s="464"/>
      <c r="L4" s="464"/>
      <c r="M4" s="464"/>
      <c r="N4" s="464"/>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row>
    <row r="5" spans="1:56" ht="12" customHeight="1" x14ac:dyDescent="0.3">
      <c r="A5" s="464"/>
      <c r="B5" s="464"/>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4"/>
    </row>
    <row r="6" spans="1:56" ht="12" customHeight="1" x14ac:dyDescent="0.3">
      <c r="A6" s="464"/>
      <c r="B6" s="464"/>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4"/>
    </row>
    <row r="7" spans="1:56" ht="12" customHeight="1" x14ac:dyDescent="0.3">
      <c r="B7" s="349" t="s">
        <v>972</v>
      </c>
      <c r="C7" s="349"/>
      <c r="D7" s="349"/>
      <c r="E7" s="349"/>
      <c r="F7" s="349"/>
      <c r="G7" s="349"/>
      <c r="H7" s="349"/>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row>
    <row r="8" spans="1:56" ht="12" customHeight="1" x14ac:dyDescent="0.3">
      <c r="B8" s="349"/>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row>
    <row r="9" spans="1:56" ht="12" customHeight="1" x14ac:dyDescent="0.3">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row>
    <row r="10" spans="1:56" ht="12" customHeight="1" x14ac:dyDescent="0.3">
      <c r="B10" s="349"/>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row>
    <row r="11" spans="1:56" ht="12" customHeight="1" x14ac:dyDescent="0.3">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row>
    <row r="14" spans="1:56" ht="12" customHeight="1" x14ac:dyDescent="0.3">
      <c r="E14" s="468" t="s">
        <v>973</v>
      </c>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X14" s="355"/>
      <c r="AY14" s="355"/>
      <c r="AZ14" s="355"/>
      <c r="BA14" s="355"/>
      <c r="BB14" s="355"/>
      <c r="BC14" s="355"/>
      <c r="BD14" s="106"/>
    </row>
    <row r="15" spans="1:56" ht="12" customHeight="1" x14ac:dyDescent="0.3">
      <c r="D15" s="96"/>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c r="AM15" s="468"/>
      <c r="AN15" s="468"/>
      <c r="AO15" s="468"/>
      <c r="AP15" s="468"/>
      <c r="AQ15" s="468"/>
      <c r="AR15" s="468"/>
      <c r="AS15" s="468"/>
      <c r="AT15" s="468"/>
      <c r="AU15" s="468"/>
      <c r="AX15" s="355"/>
      <c r="AY15" s="355"/>
      <c r="AZ15" s="355"/>
      <c r="BA15" s="355"/>
      <c r="BB15" s="355"/>
      <c r="BC15" s="355"/>
      <c r="BD15" s="106"/>
    </row>
    <row r="16" spans="1:56" ht="12" customHeight="1" x14ac:dyDescent="0.3">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126"/>
    </row>
    <row r="17" spans="4:58" ht="12" customHeight="1" x14ac:dyDescent="0.3">
      <c r="AV17" s="126"/>
    </row>
    <row r="18" spans="4:58" ht="12" customHeight="1" x14ac:dyDescent="0.3">
      <c r="F18" s="436" t="s">
        <v>974</v>
      </c>
      <c r="G18" s="436"/>
      <c r="H18" s="436"/>
      <c r="I18" s="436"/>
      <c r="J18" s="436"/>
      <c r="K18" s="436"/>
      <c r="L18" s="436"/>
      <c r="M18" s="436"/>
      <c r="N18" s="436"/>
      <c r="P18" s="465" t="e">
        <f>VLOOKUP(AX18,[1]Projet!$A$1:$E$65536,5,0)</f>
        <v>#N/A</v>
      </c>
      <c r="Q18" s="465"/>
      <c r="W18" s="436" t="s">
        <v>975</v>
      </c>
      <c r="X18" s="436"/>
      <c r="Y18" s="436"/>
      <c r="Z18" s="436"/>
      <c r="AA18" s="436"/>
      <c r="AB18" s="436"/>
      <c r="AC18" s="436"/>
      <c r="AD18" s="436"/>
      <c r="AE18" s="436"/>
      <c r="AG18" s="466" t="e">
        <f>VLOOKUP(AX18,[1]Projet!$A$1:$E$65536,4,0)</f>
        <v>#N/A</v>
      </c>
      <c r="AH18" s="466"/>
      <c r="AI18" s="466"/>
      <c r="AJ18" s="466"/>
      <c r="AK18" s="466"/>
      <c r="AV18" s="126"/>
      <c r="AX18" s="467" t="str">
        <f>CONCATENATE(P24,P21)</f>
        <v>00</v>
      </c>
      <c r="AY18" s="467"/>
      <c r="AZ18" s="355"/>
      <c r="BA18" s="355"/>
      <c r="BB18" s="355"/>
      <c r="BC18" s="355"/>
      <c r="BD18" s="106"/>
    </row>
    <row r="19" spans="4:58" ht="12" customHeight="1" x14ac:dyDescent="0.3">
      <c r="D19" s="96"/>
      <c r="E19" s="96"/>
      <c r="F19" s="436"/>
      <c r="G19" s="436"/>
      <c r="H19" s="436"/>
      <c r="I19" s="436"/>
      <c r="J19" s="436"/>
      <c r="K19" s="436"/>
      <c r="L19" s="436"/>
      <c r="M19" s="436"/>
      <c r="N19" s="436"/>
      <c r="P19" s="465"/>
      <c r="Q19" s="465"/>
      <c r="W19" s="436"/>
      <c r="X19" s="436"/>
      <c r="Y19" s="436"/>
      <c r="Z19" s="436"/>
      <c r="AA19" s="436"/>
      <c r="AB19" s="436"/>
      <c r="AC19" s="436"/>
      <c r="AD19" s="436"/>
      <c r="AE19" s="436"/>
      <c r="AG19" s="466"/>
      <c r="AH19" s="466"/>
      <c r="AI19" s="466"/>
      <c r="AJ19" s="466"/>
      <c r="AK19" s="466"/>
      <c r="AV19" s="127"/>
      <c r="AX19" s="467"/>
      <c r="AY19" s="467"/>
      <c r="AZ19" s="355"/>
      <c r="BA19" s="355"/>
      <c r="BB19" s="355"/>
      <c r="BC19" s="355"/>
      <c r="BD19" s="106"/>
    </row>
    <row r="20" spans="4:58" ht="12" customHeight="1" x14ac:dyDescent="0.3">
      <c r="AU20" s="127"/>
      <c r="AV20" s="127"/>
    </row>
    <row r="21" spans="4:58" ht="12" customHeight="1" x14ac:dyDescent="0.3">
      <c r="F21" s="436" t="s">
        <v>976</v>
      </c>
      <c r="G21" s="436"/>
      <c r="H21" s="436"/>
      <c r="I21" s="436"/>
      <c r="J21" s="436"/>
      <c r="K21" s="436"/>
      <c r="L21" s="436"/>
      <c r="M21" s="436"/>
      <c r="N21" s="436"/>
      <c r="P21" s="469">
        <f>Identification!B10</f>
        <v>0</v>
      </c>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Z21" s="355"/>
      <c r="BA21" s="355"/>
    </row>
    <row r="22" spans="4:58" ht="12" customHeight="1" x14ac:dyDescent="0.3">
      <c r="D22" s="96"/>
      <c r="E22" s="96"/>
      <c r="F22" s="436"/>
      <c r="G22" s="436"/>
      <c r="H22" s="436"/>
      <c r="I22" s="436"/>
      <c r="J22" s="436"/>
      <c r="K22" s="436"/>
      <c r="L22" s="436"/>
      <c r="M22" s="436"/>
      <c r="N22" s="436"/>
      <c r="P22" s="469"/>
      <c r="Q22" s="469"/>
      <c r="R22" s="469"/>
      <c r="S22" s="469"/>
      <c r="T22" s="469"/>
      <c r="U22" s="469"/>
      <c r="V22" s="469"/>
      <c r="W22" s="469"/>
      <c r="X22" s="469"/>
      <c r="Y22" s="469"/>
      <c r="Z22" s="469"/>
      <c r="AA22" s="469"/>
      <c r="AB22" s="469"/>
      <c r="AC22" s="469"/>
      <c r="AD22" s="469"/>
      <c r="AE22" s="469"/>
      <c r="AF22" s="469"/>
      <c r="AG22" s="469"/>
      <c r="AH22" s="469"/>
      <c r="AI22" s="469"/>
      <c r="AJ22" s="469"/>
      <c r="AK22" s="469"/>
      <c r="AL22" s="469"/>
      <c r="AM22" s="469"/>
      <c r="AN22" s="469"/>
      <c r="AO22" s="469"/>
      <c r="AP22" s="469"/>
      <c r="AQ22" s="469"/>
      <c r="AR22" s="469"/>
      <c r="AS22" s="469"/>
      <c r="AT22" s="469"/>
      <c r="AU22" s="469"/>
      <c r="AZ22" s="355"/>
      <c r="BA22" s="355"/>
    </row>
    <row r="23" spans="4:58" ht="12" customHeight="1" x14ac:dyDescent="0.3">
      <c r="D23" s="96"/>
      <c r="E23" s="96"/>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84"/>
      <c r="AW23" s="129"/>
      <c r="AX23" s="129"/>
    </row>
    <row r="24" spans="4:58" ht="12" customHeight="1" x14ac:dyDescent="0.3">
      <c r="D24" s="96"/>
      <c r="E24" s="96"/>
      <c r="F24" s="436" t="s">
        <v>977</v>
      </c>
      <c r="G24" s="436"/>
      <c r="H24" s="436"/>
      <c r="I24" s="436"/>
      <c r="J24" s="436"/>
      <c r="K24" s="436"/>
      <c r="L24" s="436"/>
      <c r="M24" s="436"/>
      <c r="N24" s="436"/>
      <c r="P24" s="469">
        <f>Identification!N26</f>
        <v>0</v>
      </c>
      <c r="Q24" s="469"/>
      <c r="R24" s="469"/>
      <c r="S24" s="469"/>
      <c r="T24" s="469"/>
      <c r="U24" s="469"/>
      <c r="V24" s="469"/>
      <c r="W24" s="469"/>
      <c r="X24" s="469"/>
      <c r="Y24" s="469"/>
      <c r="Z24" s="469"/>
      <c r="AA24" s="469"/>
      <c r="AB24" s="469"/>
      <c r="AC24" s="469"/>
      <c r="AD24" s="469"/>
      <c r="AE24" s="469"/>
      <c r="AF24" s="469"/>
      <c r="AG24" s="469"/>
      <c r="AH24" s="469"/>
      <c r="AI24" s="469"/>
      <c r="AJ24" s="469"/>
      <c r="AK24" s="469"/>
      <c r="AL24" s="469"/>
      <c r="AM24" s="469"/>
      <c r="AN24" s="469"/>
      <c r="AO24" s="469"/>
      <c r="AP24" s="469"/>
      <c r="AQ24" s="469"/>
      <c r="AR24" s="469"/>
      <c r="AS24" s="469"/>
      <c r="AT24" s="469"/>
      <c r="AU24" s="469"/>
    </row>
    <row r="25" spans="4:58" ht="12" customHeight="1" x14ac:dyDescent="0.3">
      <c r="D25" s="96"/>
      <c r="E25" s="96"/>
      <c r="F25" s="436"/>
      <c r="G25" s="436"/>
      <c r="H25" s="436"/>
      <c r="I25" s="436"/>
      <c r="J25" s="436"/>
      <c r="K25" s="436"/>
      <c r="L25" s="436"/>
      <c r="M25" s="436"/>
      <c r="N25" s="436"/>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row>
    <row r="26" spans="4:58" ht="12" customHeight="1" x14ac:dyDescent="0.3">
      <c r="D26" s="96"/>
      <c r="E26" s="96"/>
      <c r="F26" s="96"/>
      <c r="G26" s="96"/>
      <c r="H26" s="96"/>
      <c r="I26" s="96"/>
      <c r="J26" s="96"/>
      <c r="K26" s="96"/>
      <c r="L26" s="96"/>
      <c r="M26" s="96"/>
      <c r="N26" s="96"/>
      <c r="O26" s="96"/>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W26" s="129"/>
      <c r="AX26" s="129"/>
      <c r="AY26" s="129"/>
      <c r="AZ26" s="129"/>
      <c r="BA26" s="129"/>
      <c r="BB26" s="129"/>
      <c r="BC26" s="129"/>
      <c r="BD26" s="129"/>
      <c r="BE26" s="129"/>
    </row>
    <row r="27" spans="4:58" ht="12" customHeight="1" x14ac:dyDescent="0.3">
      <c r="D27" s="96"/>
      <c r="E27" s="96"/>
      <c r="F27" s="436" t="s">
        <v>978</v>
      </c>
      <c r="G27" s="436"/>
      <c r="H27" s="436"/>
      <c r="I27" s="436"/>
      <c r="J27" s="436"/>
      <c r="K27" s="436"/>
      <c r="L27" s="436"/>
      <c r="M27" s="436"/>
      <c r="N27" s="436"/>
      <c r="O27" s="96"/>
      <c r="P27" s="469" t="s">
        <v>979</v>
      </c>
      <c r="Q27" s="469"/>
      <c r="R27" s="469"/>
      <c r="S27" s="469"/>
      <c r="T27" s="469"/>
      <c r="U27" s="469"/>
      <c r="V27" s="469"/>
      <c r="W27" s="469"/>
      <c r="X27" s="469"/>
      <c r="Y27" s="469"/>
      <c r="Z27" s="469"/>
      <c r="AA27" s="469"/>
      <c r="AB27" s="469"/>
      <c r="AC27" s="469"/>
      <c r="AD27" s="469"/>
      <c r="AE27" s="469"/>
      <c r="AF27" s="469"/>
      <c r="AG27" s="469"/>
      <c r="AH27" s="469"/>
      <c r="AI27" s="469"/>
      <c r="AJ27" s="469"/>
      <c r="AK27" s="469"/>
      <c r="AL27" s="469"/>
      <c r="AM27" s="469"/>
      <c r="AN27" s="469"/>
      <c r="AO27" s="469"/>
      <c r="AP27" s="469"/>
      <c r="AQ27" s="469"/>
      <c r="AR27" s="469"/>
      <c r="AS27" s="469"/>
      <c r="AT27" s="469"/>
      <c r="AU27" s="469"/>
    </row>
    <row r="28" spans="4:58" ht="12" customHeight="1" x14ac:dyDescent="0.3">
      <c r="D28" s="96"/>
      <c r="E28" s="96"/>
      <c r="F28" s="436"/>
      <c r="G28" s="436"/>
      <c r="H28" s="436"/>
      <c r="I28" s="436"/>
      <c r="J28" s="436"/>
      <c r="K28" s="436"/>
      <c r="L28" s="436"/>
      <c r="M28" s="436"/>
      <c r="N28" s="436"/>
      <c r="O28" s="96"/>
      <c r="P28" s="469"/>
      <c r="Q28" s="469"/>
      <c r="R28" s="469"/>
      <c r="S28" s="469"/>
      <c r="T28" s="469"/>
      <c r="U28" s="469"/>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69"/>
      <c r="AU28" s="469"/>
    </row>
    <row r="29" spans="4:58" ht="12" customHeight="1" x14ac:dyDescent="0.3">
      <c r="D29" s="96"/>
      <c r="E29" s="96"/>
      <c r="F29" s="96"/>
      <c r="G29" s="96"/>
      <c r="H29" s="96"/>
      <c r="I29" s="96"/>
      <c r="J29" s="96"/>
      <c r="K29" s="96"/>
      <c r="L29" s="96"/>
      <c r="M29" s="96"/>
      <c r="N29" s="96"/>
      <c r="O29" s="96"/>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96"/>
      <c r="AZ29" s="129"/>
      <c r="BF29" s="130"/>
    </row>
    <row r="30" spans="4:58" ht="24.75" customHeight="1" x14ac:dyDescent="0.3">
      <c r="D30" s="96"/>
      <c r="E30" s="96"/>
      <c r="F30" s="436" t="s">
        <v>1061</v>
      </c>
      <c r="G30" s="436"/>
      <c r="H30" s="436"/>
      <c r="I30" s="436"/>
      <c r="J30" s="436"/>
      <c r="K30" s="436"/>
      <c r="L30" s="436"/>
      <c r="M30" s="436"/>
      <c r="N30" s="436"/>
      <c r="O30" s="96"/>
      <c r="P30" s="470" t="e">
        <f>#VALUE!</f>
        <v>#VALUE!</v>
      </c>
      <c r="Q30" s="470"/>
      <c r="R30" s="470"/>
      <c r="S30" s="470"/>
      <c r="T30" s="470"/>
      <c r="U30" s="470"/>
      <c r="V30" s="470"/>
      <c r="W30" s="470"/>
      <c r="X30" s="470"/>
      <c r="Y30" s="470"/>
      <c r="Z30" s="470"/>
      <c r="AA30" s="470"/>
      <c r="AB30" s="470"/>
      <c r="AC30" s="470"/>
      <c r="AD30" s="470"/>
      <c r="AE30" s="470"/>
      <c r="AF30" s="470"/>
      <c r="AG30" s="470"/>
      <c r="AH30" s="470"/>
      <c r="AI30" s="470"/>
      <c r="AJ30" s="470"/>
      <c r="AK30" s="470"/>
      <c r="AL30" s="470"/>
      <c r="AM30" s="470"/>
      <c r="AN30" s="470"/>
      <c r="AO30" s="470"/>
      <c r="AP30" s="470"/>
      <c r="AQ30" s="470"/>
      <c r="AR30" s="470"/>
      <c r="AS30" s="470"/>
      <c r="AT30" s="470"/>
      <c r="AU30" s="470"/>
    </row>
    <row r="31" spans="4:58" ht="24.75" customHeight="1" x14ac:dyDescent="0.3">
      <c r="D31" s="96"/>
      <c r="E31" s="96"/>
      <c r="F31" s="436"/>
      <c r="G31" s="436"/>
      <c r="H31" s="436"/>
      <c r="I31" s="436"/>
      <c r="J31" s="436"/>
      <c r="K31" s="436"/>
      <c r="L31" s="436"/>
      <c r="M31" s="436"/>
      <c r="N31" s="436"/>
      <c r="O31" s="96"/>
      <c r="P31" s="470"/>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c r="AU31" s="470"/>
    </row>
    <row r="32" spans="4:58" ht="12" customHeight="1" x14ac:dyDescent="0.3">
      <c r="D32" s="96"/>
      <c r="E32" s="96"/>
      <c r="F32" s="96"/>
      <c r="G32" s="96"/>
      <c r="H32" s="96"/>
      <c r="I32" s="96"/>
      <c r="J32" s="96"/>
      <c r="K32" s="96"/>
      <c r="L32" s="96"/>
      <c r="M32" s="96"/>
      <c r="N32" s="96"/>
      <c r="O32" s="96"/>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96"/>
      <c r="AZ32" s="129"/>
    </row>
    <row r="33" spans="1:64" ht="20.25" customHeight="1" x14ac:dyDescent="0.3">
      <c r="D33" s="96"/>
      <c r="E33" s="96"/>
      <c r="F33" s="436" t="s">
        <v>980</v>
      </c>
      <c r="G33" s="436"/>
      <c r="H33" s="436"/>
      <c r="I33" s="436"/>
      <c r="J33" s="436"/>
      <c r="K33" s="436"/>
      <c r="L33" s="436"/>
      <c r="M33" s="436"/>
      <c r="N33" s="436"/>
      <c r="O33" s="96"/>
      <c r="P33" s="470" t="str">
        <f>CONCATENATE("-  ",Table!J29,Table!K29,Table!J30,Table!K30,Table!J31,Table!K31,Table!J32,Table!K32,Table!J33,Table!K33,Table!J34,Table!K34,Table!J35,Table!K35,Table!J36,Table!K36)</f>
        <v xml:space="preserve">-  </v>
      </c>
      <c r="Q33" s="470"/>
      <c r="R33" s="470"/>
      <c r="S33" s="470"/>
      <c r="T33" s="470"/>
      <c r="U33" s="470"/>
      <c r="V33" s="470"/>
      <c r="W33" s="470"/>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c r="AU33" s="470"/>
    </row>
    <row r="34" spans="1:64" ht="20.25" customHeight="1" x14ac:dyDescent="0.3">
      <c r="F34" s="436"/>
      <c r="G34" s="436"/>
      <c r="H34" s="436"/>
      <c r="I34" s="436"/>
      <c r="J34" s="436"/>
      <c r="K34" s="436"/>
      <c r="L34" s="436"/>
      <c r="M34" s="436"/>
      <c r="N34" s="436"/>
      <c r="O34" s="96"/>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row>
    <row r="35" spans="1:64" ht="12" customHeight="1" x14ac:dyDescent="0.3">
      <c r="AD35" s="96"/>
      <c r="AE35" s="96"/>
      <c r="AF35" s="96"/>
      <c r="AG35" s="96"/>
      <c r="AH35" s="96"/>
      <c r="AI35" s="96"/>
      <c r="AJ35" s="96"/>
      <c r="AK35" s="96"/>
      <c r="AL35" s="96"/>
    </row>
    <row r="36" spans="1:64" ht="12" customHeight="1" x14ac:dyDescent="0.3">
      <c r="F36" s="436" t="s">
        <v>981</v>
      </c>
      <c r="G36" s="436"/>
      <c r="H36" s="436"/>
      <c r="I36" s="436"/>
      <c r="J36" s="436"/>
      <c r="K36" s="436"/>
      <c r="L36" s="436"/>
      <c r="M36" s="436"/>
      <c r="N36" s="436"/>
      <c r="P36" s="471" t="e">
        <f>CONCATENATE("-  ",Table!J37,Table!K37,Table!J38,Table!K38,Table!J39,Table!K39)</f>
        <v>#REF!</v>
      </c>
      <c r="Q36" s="471"/>
      <c r="R36" s="471"/>
      <c r="S36" s="471"/>
      <c r="T36" s="471"/>
      <c r="U36" s="471"/>
      <c r="V36" s="471"/>
      <c r="W36" s="471"/>
      <c r="X36" s="471"/>
      <c r="Y36" s="471"/>
      <c r="Z36" s="471"/>
      <c r="AA36" s="471"/>
      <c r="AB36" s="471"/>
      <c r="AC36" s="471"/>
      <c r="AD36" s="96"/>
      <c r="AE36" s="436" t="s">
        <v>982</v>
      </c>
      <c r="AF36" s="436"/>
      <c r="AG36" s="436"/>
      <c r="AH36" s="436"/>
      <c r="AI36" s="436"/>
      <c r="AJ36" s="436"/>
      <c r="AK36" s="436"/>
      <c r="AL36" s="436"/>
      <c r="AM36" s="436"/>
      <c r="AO36" s="472" t="e">
        <f>SUM(#REF!)</f>
        <v>#REF!</v>
      </c>
      <c r="AP36" s="472"/>
      <c r="AQ36" s="473" t="s">
        <v>983</v>
      </c>
      <c r="AR36" s="473"/>
      <c r="AS36" s="473"/>
      <c r="AT36" s="473"/>
      <c r="AU36" s="473"/>
    </row>
    <row r="37" spans="1:64" ht="12" customHeight="1" x14ac:dyDescent="0.3">
      <c r="F37" s="436"/>
      <c r="G37" s="436"/>
      <c r="H37" s="436"/>
      <c r="I37" s="436"/>
      <c r="J37" s="436"/>
      <c r="K37" s="436"/>
      <c r="L37" s="436"/>
      <c r="M37" s="436"/>
      <c r="N37" s="436"/>
      <c r="P37" s="471"/>
      <c r="Q37" s="471"/>
      <c r="R37" s="471"/>
      <c r="S37" s="471"/>
      <c r="T37" s="471"/>
      <c r="U37" s="471"/>
      <c r="V37" s="471"/>
      <c r="W37" s="471"/>
      <c r="X37" s="471"/>
      <c r="Y37" s="471"/>
      <c r="Z37" s="471"/>
      <c r="AA37" s="471"/>
      <c r="AB37" s="471"/>
      <c r="AC37" s="471"/>
      <c r="AD37" s="96"/>
      <c r="AE37" s="436"/>
      <c r="AF37" s="436"/>
      <c r="AG37" s="436"/>
      <c r="AH37" s="436"/>
      <c r="AI37" s="436"/>
      <c r="AJ37" s="436"/>
      <c r="AK37" s="436"/>
      <c r="AL37" s="436"/>
      <c r="AM37" s="436"/>
      <c r="AO37" s="472"/>
      <c r="AP37" s="472"/>
      <c r="AQ37" s="473"/>
      <c r="AR37" s="473"/>
      <c r="AS37" s="473"/>
      <c r="AT37" s="473"/>
      <c r="AU37" s="473"/>
      <c r="BJ37" s="104"/>
      <c r="BK37" s="104"/>
      <c r="BL37" s="104"/>
    </row>
    <row r="38" spans="1:64" ht="12" customHeight="1" x14ac:dyDescent="0.3">
      <c r="A38" s="310" t="s">
        <v>863</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c r="AV38" s="310"/>
    </row>
    <row r="39" spans="1:64" ht="12" customHeight="1" x14ac:dyDescent="0.3">
      <c r="A39" s="285"/>
      <c r="B39" s="285"/>
      <c r="C39" s="285"/>
      <c r="D39" s="286">
        <f>$D$1</f>
        <v>0</v>
      </c>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381" t="s">
        <v>969</v>
      </c>
      <c r="AO39" s="381"/>
      <c r="AP39" s="381"/>
      <c r="AQ39" s="381"/>
      <c r="AR39" s="381"/>
      <c r="AS39" s="381"/>
      <c r="AT39" s="381"/>
      <c r="AU39" s="381"/>
      <c r="AV39" s="381"/>
    </row>
    <row r="40" spans="1:64" ht="12" customHeight="1" x14ac:dyDescent="0.3">
      <c r="A40" s="285"/>
      <c r="B40" s="285"/>
      <c r="C40" s="285"/>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381"/>
      <c r="AO40" s="381"/>
      <c r="AP40" s="381"/>
      <c r="AQ40" s="381"/>
      <c r="AR40" s="381"/>
      <c r="AS40" s="381"/>
      <c r="AT40" s="381"/>
      <c r="AU40" s="381"/>
      <c r="AV40" s="381"/>
    </row>
    <row r="41" spans="1:64" ht="12" customHeight="1" x14ac:dyDescent="0.3">
      <c r="A41" s="285"/>
      <c r="B41" s="285"/>
      <c r="C41" s="285"/>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381"/>
      <c r="AO41" s="381"/>
      <c r="AP41" s="381"/>
      <c r="AQ41" s="381"/>
      <c r="AR41" s="381"/>
      <c r="AS41" s="381"/>
      <c r="AT41" s="381"/>
      <c r="AU41" s="381"/>
      <c r="AV41" s="381"/>
    </row>
    <row r="42" spans="1:64" ht="12" customHeight="1" x14ac:dyDescent="0.3">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106"/>
      <c r="AX42" s="106"/>
      <c r="AY42" s="106"/>
      <c r="AZ42" s="106"/>
      <c r="BA42" s="106"/>
      <c r="BB42" s="106"/>
      <c r="BC42" s="106"/>
      <c r="BD42" s="106"/>
    </row>
    <row r="43" spans="1:64" ht="12" customHeight="1" x14ac:dyDescent="0.3">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106"/>
      <c r="AX43" s="106"/>
      <c r="AY43" s="106"/>
      <c r="AZ43" s="106"/>
      <c r="BA43" s="106"/>
      <c r="BB43" s="106"/>
      <c r="BC43" s="106"/>
      <c r="BD43" s="106"/>
    </row>
    <row r="44" spans="1:64" ht="12" customHeight="1" x14ac:dyDescent="0.3">
      <c r="E44" s="468" t="s">
        <v>984</v>
      </c>
      <c r="F44" s="468"/>
      <c r="G44" s="468"/>
      <c r="H44" s="468"/>
      <c r="I44" s="468"/>
      <c r="J44" s="468"/>
      <c r="K44" s="468"/>
      <c r="L44" s="468"/>
      <c r="M44" s="468"/>
      <c r="N44" s="468"/>
      <c r="O44" s="468"/>
      <c r="P44" s="468"/>
      <c r="Q44" s="468"/>
      <c r="R44" s="468"/>
      <c r="S44" s="468"/>
      <c r="T44" s="468"/>
      <c r="U44" s="468"/>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96"/>
      <c r="AZ44" s="106"/>
      <c r="BA44" s="106"/>
      <c r="BB44" s="106"/>
      <c r="BC44" s="106"/>
      <c r="BD44" s="106"/>
    </row>
    <row r="45" spans="1:64" ht="12" customHeight="1" x14ac:dyDescent="0.3">
      <c r="D45" s="96"/>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96"/>
      <c r="AZ45" s="106"/>
      <c r="BA45" s="106"/>
      <c r="BB45" s="106"/>
      <c r="BC45" s="106"/>
      <c r="BD45" s="106"/>
    </row>
    <row r="46" spans="1:64" ht="12" customHeight="1" x14ac:dyDescent="0.3">
      <c r="E46" s="468"/>
      <c r="F46" s="468"/>
      <c r="G46" s="468"/>
      <c r="H46" s="468"/>
      <c r="I46" s="468"/>
      <c r="J46" s="468"/>
      <c r="K46" s="468"/>
      <c r="L46" s="468"/>
      <c r="M46" s="468"/>
      <c r="N46" s="468"/>
      <c r="O46" s="468"/>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96"/>
      <c r="AZ46" s="106"/>
      <c r="BA46" s="106"/>
      <c r="BB46" s="106"/>
      <c r="BC46" s="106"/>
      <c r="BD46" s="106"/>
    </row>
    <row r="47" spans="1:64" ht="12" customHeight="1" x14ac:dyDescent="0.3">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Z47" s="106"/>
      <c r="BA47" s="106"/>
      <c r="BB47" s="106"/>
      <c r="BC47" s="106"/>
      <c r="BD47" s="106"/>
    </row>
    <row r="48" spans="1:64" ht="12" customHeight="1" x14ac:dyDescent="0.3">
      <c r="C48" s="186"/>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8"/>
      <c r="AV48" s="96"/>
      <c r="AZ48" s="106"/>
      <c r="BA48" s="106"/>
      <c r="BB48" s="106"/>
      <c r="BC48" s="106"/>
      <c r="BD48" s="106"/>
    </row>
    <row r="49" spans="3:56" ht="12" customHeight="1" x14ac:dyDescent="0.3">
      <c r="C49" s="189"/>
      <c r="D49" s="474">
        <v>1</v>
      </c>
      <c r="E49" s="474"/>
      <c r="F49" s="474"/>
      <c r="G49" s="190"/>
      <c r="H49" s="475" t="s">
        <v>985</v>
      </c>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190"/>
      <c r="AM49" s="476"/>
      <c r="AN49" s="476"/>
      <c r="AO49" s="476"/>
      <c r="AP49" s="96"/>
      <c r="AQ49" s="96"/>
      <c r="AR49" s="96"/>
      <c r="AS49" s="96"/>
      <c r="AT49" s="96"/>
      <c r="AU49" s="191"/>
      <c r="AV49" s="96"/>
      <c r="AZ49" s="106"/>
      <c r="BA49" s="106"/>
      <c r="BB49" s="106"/>
      <c r="BC49" s="106"/>
      <c r="BD49" s="106"/>
    </row>
    <row r="50" spans="3:56" ht="12" customHeight="1" x14ac:dyDescent="0.3">
      <c r="C50" s="189"/>
      <c r="D50" s="474"/>
      <c r="E50" s="474"/>
      <c r="F50" s="474"/>
      <c r="G50" s="96"/>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96"/>
      <c r="AM50" s="476"/>
      <c r="AN50" s="476"/>
      <c r="AO50" s="476"/>
      <c r="AP50" s="96"/>
      <c r="AQ50" s="96"/>
      <c r="AR50" s="96"/>
      <c r="AS50" s="96"/>
      <c r="AT50" s="96"/>
      <c r="AU50" s="191"/>
      <c r="AV50" s="96"/>
      <c r="AZ50" s="106"/>
      <c r="BA50" s="106"/>
      <c r="BB50" s="106"/>
      <c r="BC50" s="106"/>
      <c r="BD50" s="106"/>
    </row>
    <row r="51" spans="3:56" ht="12" customHeight="1" x14ac:dyDescent="0.3">
      <c r="C51" s="189"/>
      <c r="D51" s="474"/>
      <c r="E51" s="474"/>
      <c r="F51" s="474"/>
      <c r="G51" s="192"/>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192"/>
      <c r="AM51" s="476"/>
      <c r="AN51" s="476"/>
      <c r="AO51" s="476"/>
      <c r="AP51" s="96"/>
      <c r="AQ51" s="96"/>
      <c r="AR51" s="96"/>
      <c r="AS51" s="96"/>
      <c r="AT51" s="96"/>
      <c r="AU51" s="191"/>
      <c r="AV51" s="96"/>
      <c r="AZ51" s="106"/>
      <c r="BA51" s="106"/>
      <c r="BB51" s="106"/>
      <c r="BC51" s="106"/>
      <c r="BD51" s="106"/>
    </row>
    <row r="52" spans="3:56" ht="12" customHeight="1" x14ac:dyDescent="0.3">
      <c r="C52" s="189"/>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191"/>
      <c r="AV52" s="96"/>
      <c r="AZ52" s="106"/>
      <c r="BA52" s="106"/>
      <c r="BB52" s="106"/>
      <c r="BC52" s="106"/>
      <c r="BD52" s="106"/>
    </row>
    <row r="53" spans="3:56" ht="12" customHeight="1" x14ac:dyDescent="0.3">
      <c r="C53" s="189"/>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191"/>
      <c r="AV53" s="96"/>
      <c r="AZ53" s="106"/>
      <c r="BA53" s="106"/>
      <c r="BB53" s="106"/>
      <c r="BC53" s="106"/>
      <c r="BD53" s="106"/>
    </row>
    <row r="54" spans="3:56" ht="12" customHeight="1" x14ac:dyDescent="0.3">
      <c r="C54" s="189"/>
      <c r="D54" s="474">
        <f>D49+1</f>
        <v>2</v>
      </c>
      <c r="E54" s="474"/>
      <c r="F54" s="474"/>
      <c r="G54" s="190"/>
      <c r="H54" s="475" t="s">
        <v>986</v>
      </c>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190"/>
      <c r="AM54" s="476"/>
      <c r="AN54" s="476"/>
      <c r="AO54" s="476"/>
      <c r="AP54" s="96"/>
      <c r="AQ54" s="96"/>
      <c r="AR54" s="96"/>
      <c r="AS54" s="96"/>
      <c r="AT54" s="96"/>
      <c r="AU54" s="191"/>
      <c r="AV54" s="96"/>
      <c r="AZ54" s="106"/>
      <c r="BA54" s="106"/>
      <c r="BB54" s="106"/>
      <c r="BC54" s="106"/>
      <c r="BD54" s="106"/>
    </row>
    <row r="55" spans="3:56" ht="12" customHeight="1" x14ac:dyDescent="0.3">
      <c r="C55" s="189"/>
      <c r="D55" s="474"/>
      <c r="E55" s="474"/>
      <c r="F55" s="474"/>
      <c r="G55" s="96"/>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96"/>
      <c r="AM55" s="476"/>
      <c r="AN55" s="476"/>
      <c r="AO55" s="476"/>
      <c r="AP55" s="96"/>
      <c r="AQ55" s="96"/>
      <c r="AR55" s="96"/>
      <c r="AS55" s="96"/>
      <c r="AT55" s="96"/>
      <c r="AU55" s="191"/>
      <c r="AV55" s="96"/>
      <c r="AZ55" s="106"/>
      <c r="BA55" s="106"/>
      <c r="BB55" s="106"/>
      <c r="BC55" s="106"/>
      <c r="BD55" s="106"/>
    </row>
    <row r="56" spans="3:56" ht="12" customHeight="1" x14ac:dyDescent="0.3">
      <c r="C56" s="189"/>
      <c r="D56" s="474"/>
      <c r="E56" s="474"/>
      <c r="F56" s="474"/>
      <c r="G56" s="192"/>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192"/>
      <c r="AM56" s="476"/>
      <c r="AN56" s="476"/>
      <c r="AO56" s="476"/>
      <c r="AP56" s="96"/>
      <c r="AQ56" s="96"/>
      <c r="AR56" s="96"/>
      <c r="AS56" s="96"/>
      <c r="AT56" s="96"/>
      <c r="AU56" s="191"/>
      <c r="AV56" s="96"/>
      <c r="AZ56" s="106"/>
      <c r="BA56" s="106"/>
      <c r="BB56" s="106"/>
      <c r="BC56" s="106"/>
      <c r="BD56" s="106"/>
    </row>
    <row r="57" spans="3:56" ht="12" customHeight="1" x14ac:dyDescent="0.3">
      <c r="C57" s="189"/>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191"/>
      <c r="AV57" s="96"/>
      <c r="AZ57" s="106"/>
      <c r="BA57" s="106"/>
      <c r="BB57" s="106"/>
      <c r="BC57" s="106"/>
      <c r="BD57" s="106"/>
    </row>
    <row r="58" spans="3:56" ht="12" customHeight="1" x14ac:dyDescent="0.3">
      <c r="C58" s="189"/>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191"/>
      <c r="AV58" s="96"/>
      <c r="AZ58" s="106"/>
      <c r="BA58" s="106"/>
      <c r="BB58" s="106"/>
      <c r="BC58" s="106"/>
      <c r="BD58" s="106"/>
    </row>
    <row r="59" spans="3:56" ht="12" customHeight="1" x14ac:dyDescent="0.3">
      <c r="C59" s="189"/>
      <c r="D59" s="474">
        <f>D54+1</f>
        <v>3</v>
      </c>
      <c r="E59" s="474"/>
      <c r="F59" s="474"/>
      <c r="G59" s="190"/>
      <c r="H59" s="475" t="s">
        <v>987</v>
      </c>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190"/>
      <c r="AM59" s="476"/>
      <c r="AN59" s="476"/>
      <c r="AO59" s="476"/>
      <c r="AP59" s="96"/>
      <c r="AQ59" s="96"/>
      <c r="AR59" s="96"/>
      <c r="AS59" s="96"/>
      <c r="AT59" s="96"/>
      <c r="AU59" s="191"/>
      <c r="AV59" s="96"/>
      <c r="AZ59" s="106"/>
      <c r="BA59" s="106"/>
      <c r="BB59" s="106"/>
      <c r="BC59" s="106"/>
      <c r="BD59" s="106"/>
    </row>
    <row r="60" spans="3:56" ht="12" customHeight="1" x14ac:dyDescent="0.3">
      <c r="C60" s="189"/>
      <c r="D60" s="474"/>
      <c r="E60" s="474"/>
      <c r="F60" s="474"/>
      <c r="G60" s="96"/>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96"/>
      <c r="AM60" s="476"/>
      <c r="AN60" s="476"/>
      <c r="AO60" s="476"/>
      <c r="AP60" s="96"/>
      <c r="AQ60" s="96"/>
      <c r="AR60" s="96"/>
      <c r="AS60" s="96"/>
      <c r="AT60" s="96"/>
      <c r="AU60" s="191"/>
      <c r="AV60" s="96"/>
      <c r="AZ60" s="106"/>
      <c r="BA60" s="106"/>
      <c r="BB60" s="106"/>
      <c r="BC60" s="106"/>
      <c r="BD60" s="106"/>
    </row>
    <row r="61" spans="3:56" ht="12" customHeight="1" x14ac:dyDescent="0.3">
      <c r="C61" s="189"/>
      <c r="D61" s="474"/>
      <c r="E61" s="474"/>
      <c r="F61" s="474"/>
      <c r="G61" s="192"/>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192"/>
      <c r="AM61" s="476"/>
      <c r="AN61" s="476"/>
      <c r="AO61" s="476"/>
      <c r="AP61" s="96"/>
      <c r="AQ61" s="96"/>
      <c r="AR61" s="96"/>
      <c r="AS61" s="96"/>
      <c r="AT61" s="96"/>
      <c r="AU61" s="191"/>
      <c r="AV61" s="96"/>
      <c r="AZ61" s="106"/>
      <c r="BA61" s="106"/>
      <c r="BB61" s="106"/>
      <c r="BC61" s="106"/>
      <c r="BD61" s="106"/>
    </row>
    <row r="62" spans="3:56" ht="12" customHeight="1" x14ac:dyDescent="0.3">
      <c r="C62" s="189"/>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191"/>
      <c r="AV62" s="96"/>
    </row>
    <row r="63" spans="3:56" ht="12" customHeight="1" x14ac:dyDescent="0.3">
      <c r="C63" s="189"/>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191"/>
      <c r="AV63" s="96"/>
    </row>
    <row r="64" spans="3:56" ht="12" customHeight="1" x14ac:dyDescent="0.3">
      <c r="C64" s="189"/>
      <c r="D64" s="474">
        <f>D59+1</f>
        <v>4</v>
      </c>
      <c r="E64" s="474"/>
      <c r="F64" s="474"/>
      <c r="G64" s="190"/>
      <c r="H64" s="475" t="s">
        <v>988</v>
      </c>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190"/>
      <c r="AM64" s="476"/>
      <c r="AN64" s="476"/>
      <c r="AO64" s="476"/>
      <c r="AP64" s="96"/>
      <c r="AQ64" s="96"/>
      <c r="AR64" s="96"/>
      <c r="AS64" s="96"/>
      <c r="AT64" s="96"/>
      <c r="AU64" s="191"/>
      <c r="AV64" s="96"/>
    </row>
    <row r="65" spans="2:56" ht="12" customHeight="1" x14ac:dyDescent="0.3">
      <c r="C65" s="189"/>
      <c r="D65" s="474"/>
      <c r="E65" s="474"/>
      <c r="F65" s="474"/>
      <c r="G65" s="96"/>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96"/>
      <c r="AM65" s="476"/>
      <c r="AN65" s="476"/>
      <c r="AO65" s="476"/>
      <c r="AP65" s="96"/>
      <c r="AQ65" s="96"/>
      <c r="AR65" s="96"/>
      <c r="AS65" s="96"/>
      <c r="AT65" s="96"/>
      <c r="AU65" s="191"/>
      <c r="AV65" s="96"/>
    </row>
    <row r="66" spans="2:56" ht="12" customHeight="1" x14ac:dyDescent="0.3">
      <c r="C66" s="189"/>
      <c r="D66" s="474"/>
      <c r="E66" s="474"/>
      <c r="F66" s="474"/>
      <c r="G66" s="192"/>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192"/>
      <c r="AM66" s="476"/>
      <c r="AN66" s="476"/>
      <c r="AO66" s="476"/>
      <c r="AP66" s="96"/>
      <c r="AQ66" s="96"/>
      <c r="AR66" s="96"/>
      <c r="AS66" s="96"/>
      <c r="AT66" s="96"/>
      <c r="AU66" s="191"/>
      <c r="AV66" s="96"/>
    </row>
    <row r="67" spans="2:56" ht="12" customHeight="1" x14ac:dyDescent="0.3">
      <c r="C67" s="189"/>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191"/>
      <c r="AV67" s="96"/>
    </row>
    <row r="68" spans="2:56" ht="12" customHeight="1" x14ac:dyDescent="0.3">
      <c r="C68" s="189"/>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191"/>
      <c r="AV68" s="96"/>
    </row>
    <row r="69" spans="2:56" ht="12" customHeight="1" x14ac:dyDescent="0.3">
      <c r="C69" s="189"/>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191"/>
      <c r="AV69" s="96"/>
      <c r="AW69" s="106"/>
      <c r="AX69" s="106"/>
      <c r="AY69" s="106"/>
      <c r="AZ69" s="106"/>
      <c r="BA69" s="106"/>
      <c r="BB69" s="106"/>
      <c r="BC69" s="106"/>
      <c r="BD69" s="106"/>
    </row>
    <row r="70" spans="2:56" ht="12" customHeight="1" x14ac:dyDescent="0.3">
      <c r="C70" s="189"/>
      <c r="D70" s="96"/>
      <c r="E70" s="96"/>
      <c r="F70" s="96"/>
      <c r="G70" s="96"/>
      <c r="H70" s="477" t="str">
        <f>IF(OR(AM49="Non",AM54="non",AM59="non",AM64="non"),"Projet rejeté","Projet éligible")</f>
        <v>Projet éligible</v>
      </c>
      <c r="I70" s="477"/>
      <c r="J70" s="477"/>
      <c r="K70" s="477"/>
      <c r="L70" s="477"/>
      <c r="M70" s="477"/>
      <c r="N70" s="477"/>
      <c r="O70" s="477"/>
      <c r="P70" s="477"/>
      <c r="Q70" s="477"/>
      <c r="R70" s="477"/>
      <c r="S70" s="477"/>
      <c r="T70" s="477"/>
      <c r="U70" s="477"/>
      <c r="V70" s="477"/>
      <c r="W70" s="477"/>
      <c r="X70" s="477"/>
      <c r="Y70" s="477"/>
      <c r="Z70" s="477"/>
      <c r="AA70" s="477"/>
      <c r="AB70" s="477"/>
      <c r="AC70" s="477"/>
      <c r="AD70" s="477"/>
      <c r="AE70" s="477"/>
      <c r="AF70" s="477"/>
      <c r="AG70" s="477"/>
      <c r="AH70" s="477"/>
      <c r="AI70" s="477"/>
      <c r="AJ70" s="477"/>
      <c r="AK70" s="477"/>
      <c r="AL70" s="477"/>
      <c r="AM70" s="477"/>
      <c r="AN70" s="477"/>
      <c r="AO70" s="477"/>
      <c r="AP70" s="96"/>
      <c r="AQ70" s="96"/>
      <c r="AR70" s="96"/>
      <c r="AS70" s="96"/>
      <c r="AT70" s="96"/>
      <c r="AU70" s="191"/>
      <c r="AV70" s="96"/>
      <c r="AW70" s="106"/>
      <c r="AX70" s="106"/>
      <c r="AY70" s="106"/>
      <c r="AZ70" s="106"/>
      <c r="BA70" s="106"/>
      <c r="BB70" s="106"/>
      <c r="BC70" s="106"/>
    </row>
    <row r="71" spans="2:56" ht="12" customHeight="1" x14ac:dyDescent="0.3">
      <c r="C71" s="189"/>
      <c r="D71" s="96"/>
      <c r="E71" s="96"/>
      <c r="F71" s="96"/>
      <c r="G71" s="96"/>
      <c r="H71" s="477"/>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477"/>
      <c r="AJ71" s="477"/>
      <c r="AK71" s="477"/>
      <c r="AL71" s="477"/>
      <c r="AM71" s="477"/>
      <c r="AN71" s="477"/>
      <c r="AO71" s="477"/>
      <c r="AP71" s="96"/>
      <c r="AQ71" s="96"/>
      <c r="AR71" s="96"/>
      <c r="AS71" s="96"/>
      <c r="AT71" s="96"/>
      <c r="AU71" s="191"/>
      <c r="AV71" s="96"/>
    </row>
    <row r="72" spans="2:56" ht="12" customHeight="1" x14ac:dyDescent="0.3">
      <c r="C72" s="189"/>
      <c r="D72" s="96"/>
      <c r="E72" s="96"/>
      <c r="F72" s="96"/>
      <c r="G72" s="96"/>
      <c r="H72" s="477"/>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477"/>
      <c r="AI72" s="477"/>
      <c r="AJ72" s="477"/>
      <c r="AK72" s="477"/>
      <c r="AL72" s="477"/>
      <c r="AM72" s="477"/>
      <c r="AN72" s="477"/>
      <c r="AO72" s="477"/>
      <c r="AP72" s="96"/>
      <c r="AQ72" s="96"/>
      <c r="AR72" s="96"/>
      <c r="AS72" s="96"/>
      <c r="AT72" s="96"/>
      <c r="AU72" s="191"/>
      <c r="AV72" s="96"/>
    </row>
    <row r="73" spans="2:56" ht="12" customHeight="1" x14ac:dyDescent="0.3">
      <c r="C73" s="189"/>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191"/>
      <c r="AV73" s="96"/>
    </row>
    <row r="74" spans="2:56" ht="12" customHeight="1" x14ac:dyDescent="0.3">
      <c r="C74" s="193"/>
      <c r="D74" s="194"/>
      <c r="E74" s="194"/>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5"/>
      <c r="AV74" s="96"/>
    </row>
    <row r="75" spans="2:56" ht="12" customHeight="1" x14ac:dyDescent="0.3">
      <c r="B75" s="115" t="s">
        <v>970</v>
      </c>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row>
    <row r="76" spans="2:56" ht="12" customHeight="1" x14ac:dyDescent="0.3">
      <c r="B76" s="115"/>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row>
    <row r="77" spans="2:56" ht="12" customHeight="1" x14ac:dyDescent="0.3">
      <c r="B77" s="115"/>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row>
    <row r="78" spans="2:56" ht="12" customHeight="1" x14ac:dyDescent="0.3">
      <c r="B78" s="115"/>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row>
    <row r="79" spans="2:56" ht="12" customHeight="1" x14ac:dyDescent="0.3">
      <c r="B79" s="115"/>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row>
    <row r="80" spans="2:56" ht="12" customHeight="1" x14ac:dyDescent="0.3">
      <c r="B80" s="115"/>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row>
    <row r="81" spans="1:57" ht="12" customHeight="1" x14ac:dyDescent="0.3">
      <c r="B81" s="115"/>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row>
    <row r="82" spans="1:57" ht="12" customHeight="1" x14ac:dyDescent="0.3">
      <c r="B82" s="115"/>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row>
    <row r="83" spans="1:57" ht="12" customHeight="1" x14ac:dyDescent="0.3">
      <c r="B83" s="115"/>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row>
    <row r="84" spans="1:57" ht="12" customHeight="1" x14ac:dyDescent="0.3">
      <c r="B84" s="115" t="s">
        <v>971</v>
      </c>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row>
    <row r="85" spans="1:57" ht="12" customHeight="1" x14ac:dyDescent="0.3">
      <c r="AX85" s="398" t="e">
        <f>VLOOKUP(S74,[2]Liste!$A$1:$B$65536,2,0)</f>
        <v>#N/A</v>
      </c>
      <c r="AY85" s="398"/>
      <c r="AZ85" s="398" t="e">
        <f>VLOOKUP(Z74,[2]Liste!$A$1:$B$65536,2,0)</f>
        <v>#N/A</v>
      </c>
      <c r="BA85" s="398"/>
      <c r="BB85" s="398" t="e">
        <f>VLOOKUP(AG74,[2]Liste!$A$1:$B$65536,2,0)</f>
        <v>#N/A</v>
      </c>
      <c r="BC85" s="398"/>
      <c r="BD85" s="398" t="e">
        <f>VLOOKUP(AN74,[2]Liste!$A$1:$B$65536,2,0)</f>
        <v>#N/A</v>
      </c>
      <c r="BE85" s="398"/>
    </row>
    <row r="86" spans="1:57" ht="12" customHeight="1" x14ac:dyDescent="0.3">
      <c r="AX86" s="398"/>
      <c r="AY86" s="398"/>
      <c r="AZ86" s="398"/>
      <c r="BA86" s="398"/>
      <c r="BB86" s="398"/>
      <c r="BC86" s="398"/>
      <c r="BD86" s="398"/>
      <c r="BE86" s="398"/>
    </row>
    <row r="88" spans="1:57" ht="12" customHeight="1" x14ac:dyDescent="0.3">
      <c r="A88" s="310" t="s">
        <v>873</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c r="AU88" s="310"/>
      <c r="AV88" s="310"/>
    </row>
    <row r="89" spans="1:57" ht="12" customHeight="1" x14ac:dyDescent="0.3">
      <c r="A89" s="285"/>
      <c r="B89" s="285"/>
      <c r="C89" s="285"/>
      <c r="D89" s="286">
        <f>$D$1</f>
        <v>0</v>
      </c>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381" t="s">
        <v>969</v>
      </c>
      <c r="AO89" s="381"/>
      <c r="AP89" s="381"/>
      <c r="AQ89" s="381"/>
      <c r="AR89" s="381"/>
      <c r="AS89" s="381"/>
      <c r="AT89" s="381"/>
      <c r="AU89" s="381"/>
      <c r="AV89" s="381"/>
    </row>
    <row r="90" spans="1:57" ht="12" customHeight="1" x14ac:dyDescent="0.3">
      <c r="A90" s="285"/>
      <c r="B90" s="285"/>
      <c r="C90" s="285"/>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381"/>
      <c r="AO90" s="381"/>
      <c r="AP90" s="381"/>
      <c r="AQ90" s="381"/>
      <c r="AR90" s="381"/>
      <c r="AS90" s="381"/>
      <c r="AT90" s="381"/>
      <c r="AU90" s="381"/>
      <c r="AV90" s="381"/>
    </row>
    <row r="91" spans="1:57" ht="12" customHeight="1" x14ac:dyDescent="0.3">
      <c r="A91" s="285"/>
      <c r="B91" s="285"/>
      <c r="C91" s="285"/>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381"/>
      <c r="AO91" s="381"/>
      <c r="AP91" s="381"/>
      <c r="AQ91" s="381"/>
      <c r="AR91" s="381"/>
      <c r="AS91" s="381"/>
      <c r="AT91" s="381"/>
      <c r="AU91" s="381"/>
      <c r="AV91" s="381"/>
    </row>
    <row r="92" spans="1:57" ht="12" customHeight="1" x14ac:dyDescent="0.3">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106"/>
      <c r="AX92" s="106"/>
      <c r="AY92" s="106"/>
      <c r="AZ92" s="106"/>
      <c r="BA92" s="106"/>
      <c r="BB92" s="106"/>
      <c r="BC92" s="106"/>
      <c r="BD92" s="106"/>
    </row>
    <row r="93" spans="1:57" ht="12" customHeight="1" x14ac:dyDescent="0.3">
      <c r="D93" s="96"/>
      <c r="E93" s="96"/>
      <c r="F93" s="96"/>
      <c r="G93" s="96"/>
      <c r="H93" s="96"/>
      <c r="I93" s="96"/>
      <c r="J93" s="96"/>
      <c r="K93" s="96"/>
      <c r="L93" s="96"/>
      <c r="M93" s="96"/>
      <c r="N93" s="96"/>
      <c r="O93" s="96"/>
      <c r="P93" s="96"/>
      <c r="Q93" s="96"/>
      <c r="R93" s="96"/>
      <c r="S93" s="96"/>
      <c r="T93" s="96"/>
      <c r="U93" s="96"/>
      <c r="V93" s="96"/>
      <c r="W93" s="96"/>
      <c r="X93" s="96"/>
      <c r="Y93" s="96"/>
      <c r="Z93" s="185"/>
      <c r="AA93" s="96"/>
      <c r="AB93" s="96"/>
      <c r="AC93" s="96"/>
      <c r="AD93" s="96"/>
      <c r="AE93" s="96"/>
      <c r="AF93" s="96"/>
      <c r="AG93" s="96"/>
      <c r="AH93" s="96"/>
      <c r="AI93" s="96"/>
      <c r="AJ93" s="96"/>
      <c r="AK93" s="96"/>
      <c r="AL93" s="96"/>
      <c r="AM93" s="96"/>
      <c r="AN93" s="96"/>
      <c r="AO93" s="96"/>
      <c r="AP93" s="96"/>
      <c r="AQ93" s="96"/>
      <c r="AR93" s="96"/>
      <c r="AS93" s="96"/>
      <c r="AT93" s="96"/>
      <c r="AU93" s="96"/>
      <c r="AV93" s="96"/>
      <c r="AW93" s="106"/>
      <c r="AX93" s="106"/>
      <c r="AY93" s="106"/>
      <c r="AZ93" s="106"/>
      <c r="BA93" s="106"/>
      <c r="BB93" s="106"/>
      <c r="BC93" s="106"/>
    </row>
    <row r="94" spans="1:57" ht="12" customHeight="1" x14ac:dyDescent="0.3">
      <c r="E94" s="485" t="s">
        <v>989</v>
      </c>
      <c r="F94" s="485"/>
      <c r="G94" s="485"/>
      <c r="H94" s="485"/>
      <c r="I94" s="485"/>
      <c r="J94" s="485"/>
      <c r="K94" s="485"/>
      <c r="L94" s="485"/>
      <c r="M94" s="485"/>
      <c r="N94" s="485"/>
      <c r="O94" s="485"/>
      <c r="P94" s="485"/>
      <c r="Q94" s="485"/>
      <c r="R94" s="196"/>
      <c r="S94" s="196"/>
      <c r="T94" s="196"/>
      <c r="U94" s="196"/>
      <c r="V94" s="486" t="s">
        <v>990</v>
      </c>
      <c r="W94" s="486"/>
      <c r="X94" s="486"/>
      <c r="Y94" s="486"/>
      <c r="Z94" s="486"/>
      <c r="AA94" s="478">
        <v>1</v>
      </c>
      <c r="AB94" s="479" t="s">
        <v>991</v>
      </c>
      <c r="AC94" s="479"/>
      <c r="AD94" s="479"/>
      <c r="AE94" s="478">
        <v>2</v>
      </c>
      <c r="AF94" s="480" t="s">
        <v>992</v>
      </c>
      <c r="AG94" s="480"/>
      <c r="AH94" s="480"/>
      <c r="AI94" s="480">
        <v>3</v>
      </c>
      <c r="AJ94" s="479" t="s">
        <v>993</v>
      </c>
      <c r="AK94" s="479"/>
      <c r="AL94" s="479"/>
      <c r="AM94" s="478">
        <v>4</v>
      </c>
      <c r="AN94" s="479" t="s">
        <v>994</v>
      </c>
      <c r="AO94" s="479"/>
      <c r="AP94" s="479"/>
      <c r="AQ94" s="478">
        <v>5</v>
      </c>
      <c r="AR94" s="479" t="s">
        <v>995</v>
      </c>
      <c r="AS94" s="479"/>
      <c r="AT94" s="479"/>
      <c r="AU94" s="197"/>
    </row>
    <row r="95" spans="1:57" ht="12" customHeight="1" x14ac:dyDescent="0.3">
      <c r="D95" s="96"/>
      <c r="E95" s="485"/>
      <c r="F95" s="485"/>
      <c r="G95" s="485"/>
      <c r="H95" s="485"/>
      <c r="I95" s="485"/>
      <c r="J95" s="485"/>
      <c r="K95" s="485"/>
      <c r="L95" s="485"/>
      <c r="M95" s="485"/>
      <c r="N95" s="485"/>
      <c r="O95" s="485"/>
      <c r="P95" s="485"/>
      <c r="Q95" s="485"/>
      <c r="R95" s="196"/>
      <c r="S95" s="196"/>
      <c r="T95" s="196"/>
      <c r="U95" s="196"/>
      <c r="V95" s="486"/>
      <c r="W95" s="486"/>
      <c r="X95" s="486"/>
      <c r="Y95" s="486"/>
      <c r="Z95" s="486"/>
      <c r="AA95" s="478"/>
      <c r="AB95" s="479"/>
      <c r="AC95" s="479"/>
      <c r="AD95" s="479"/>
      <c r="AE95" s="478"/>
      <c r="AF95" s="480"/>
      <c r="AG95" s="480"/>
      <c r="AH95" s="480"/>
      <c r="AI95" s="480"/>
      <c r="AJ95" s="479"/>
      <c r="AK95" s="479"/>
      <c r="AL95" s="479"/>
      <c r="AM95" s="478"/>
      <c r="AN95" s="479"/>
      <c r="AO95" s="479"/>
      <c r="AP95" s="479"/>
      <c r="AQ95" s="478"/>
      <c r="AR95" s="479"/>
      <c r="AS95" s="479"/>
      <c r="AT95" s="479"/>
      <c r="AU95" s="198"/>
    </row>
    <row r="96" spans="1:57" ht="12" customHeight="1" x14ac:dyDescent="0.3">
      <c r="E96" s="485"/>
      <c r="F96" s="485"/>
      <c r="G96" s="485"/>
      <c r="H96" s="485"/>
      <c r="I96" s="485"/>
      <c r="J96" s="485"/>
      <c r="K96" s="485"/>
      <c r="L96" s="485"/>
      <c r="M96" s="485"/>
      <c r="N96" s="485"/>
      <c r="O96" s="485"/>
      <c r="P96" s="485"/>
      <c r="Q96" s="485"/>
      <c r="R96" s="196"/>
      <c r="S96" s="196"/>
      <c r="T96" s="196"/>
      <c r="U96" s="196"/>
      <c r="V96" s="486"/>
      <c r="W96" s="486"/>
      <c r="X96" s="486"/>
      <c r="Y96" s="486"/>
      <c r="Z96" s="486"/>
      <c r="AA96" s="478"/>
      <c r="AB96" s="479"/>
      <c r="AC96" s="479"/>
      <c r="AD96" s="479"/>
      <c r="AE96" s="478"/>
      <c r="AF96" s="480"/>
      <c r="AG96" s="480"/>
      <c r="AH96" s="480"/>
      <c r="AI96" s="480"/>
      <c r="AJ96" s="479"/>
      <c r="AK96" s="479"/>
      <c r="AL96" s="479"/>
      <c r="AM96" s="478"/>
      <c r="AN96" s="479"/>
      <c r="AO96" s="479"/>
      <c r="AP96" s="479"/>
      <c r="AQ96" s="478"/>
      <c r="AR96" s="479"/>
      <c r="AS96" s="479"/>
      <c r="AT96" s="479"/>
      <c r="AU96" s="199"/>
    </row>
    <row r="97" spans="2:51" ht="12" customHeight="1" x14ac:dyDescent="0.3">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G97" s="98"/>
      <c r="AH97" s="98"/>
      <c r="AI97" s="98"/>
      <c r="AJ97" s="98"/>
      <c r="AK97" s="98"/>
      <c r="AL97" s="98"/>
      <c r="AM97" s="98"/>
      <c r="AN97" s="98"/>
      <c r="AO97" s="98"/>
      <c r="AP97" s="98"/>
      <c r="AQ97" s="98"/>
      <c r="AR97" s="98"/>
      <c r="AS97" s="98"/>
      <c r="AT97" s="98"/>
      <c r="AU97" s="98"/>
    </row>
    <row r="98" spans="2:51" ht="12" customHeight="1" x14ac:dyDescent="0.3">
      <c r="B98" s="481" t="s">
        <v>996</v>
      </c>
      <c r="C98" s="481"/>
      <c r="D98" s="481"/>
      <c r="E98" s="481"/>
      <c r="F98" s="481"/>
      <c r="G98" s="200"/>
      <c r="H98" s="482" t="s">
        <v>997</v>
      </c>
      <c r="I98" s="482"/>
      <c r="J98" s="482"/>
      <c r="K98" s="482"/>
      <c r="L98" s="482"/>
      <c r="M98" s="482"/>
      <c r="N98" s="482"/>
      <c r="O98" s="482"/>
      <c r="P98" s="482"/>
      <c r="Q98" s="482"/>
      <c r="R98" s="482"/>
      <c r="S98" s="482"/>
      <c r="T98" s="482"/>
      <c r="U98" s="482"/>
      <c r="V98" s="482"/>
      <c r="W98" s="483"/>
      <c r="X98" s="483"/>
      <c r="Y98" s="98"/>
      <c r="Z98" s="98"/>
      <c r="AA98" s="484" t="s">
        <v>998</v>
      </c>
      <c r="AB98" s="484"/>
      <c r="AC98" s="484"/>
      <c r="AD98" s="484"/>
      <c r="AE98" s="484"/>
      <c r="AF98" s="484"/>
      <c r="AG98" s="484"/>
      <c r="AH98" s="484"/>
      <c r="AI98" s="484"/>
      <c r="AJ98" s="484"/>
      <c r="AK98" s="484"/>
      <c r="AL98" s="484"/>
      <c r="AM98" s="484"/>
      <c r="AN98" s="484"/>
      <c r="AO98" s="484"/>
      <c r="AP98" s="487"/>
      <c r="AQ98" s="487"/>
      <c r="AS98" s="488">
        <f>(AP98+AP100)</f>
        <v>0</v>
      </c>
      <c r="AT98" s="488"/>
      <c r="AU98" s="488"/>
      <c r="AX98" s="355">
        <f>IF(W98="Non",0,AP98)</f>
        <v>0</v>
      </c>
      <c r="AY98" s="355"/>
    </row>
    <row r="99" spans="2:51" ht="12" customHeight="1" x14ac:dyDescent="0.3">
      <c r="B99" s="481"/>
      <c r="C99" s="481"/>
      <c r="D99" s="481"/>
      <c r="E99" s="481"/>
      <c r="F99" s="481"/>
      <c r="G99" s="200"/>
      <c r="H99" s="482"/>
      <c r="I99" s="482"/>
      <c r="J99" s="482"/>
      <c r="K99" s="482"/>
      <c r="L99" s="482"/>
      <c r="M99" s="482"/>
      <c r="N99" s="482"/>
      <c r="O99" s="482"/>
      <c r="P99" s="482"/>
      <c r="Q99" s="482"/>
      <c r="R99" s="482"/>
      <c r="S99" s="482"/>
      <c r="T99" s="482"/>
      <c r="U99" s="482"/>
      <c r="V99" s="482"/>
      <c r="W99" s="483"/>
      <c r="X99" s="483"/>
      <c r="Y99" s="98"/>
      <c r="Z99" s="98"/>
      <c r="AA99" s="484"/>
      <c r="AB99" s="484"/>
      <c r="AC99" s="484"/>
      <c r="AD99" s="484"/>
      <c r="AE99" s="484"/>
      <c r="AF99" s="484"/>
      <c r="AG99" s="484"/>
      <c r="AH99" s="484"/>
      <c r="AI99" s="484"/>
      <c r="AJ99" s="484"/>
      <c r="AK99" s="484"/>
      <c r="AL99" s="484"/>
      <c r="AM99" s="484"/>
      <c r="AN99" s="484"/>
      <c r="AO99" s="484"/>
      <c r="AP99" s="487"/>
      <c r="AQ99" s="487"/>
      <c r="AS99" s="488"/>
      <c r="AT99" s="488"/>
      <c r="AU99" s="488"/>
      <c r="AX99" s="355"/>
      <c r="AY99" s="355"/>
    </row>
    <row r="100" spans="2:51" ht="12" customHeight="1" x14ac:dyDescent="0.3">
      <c r="B100" s="481"/>
      <c r="C100" s="481"/>
      <c r="D100" s="481"/>
      <c r="E100" s="481"/>
      <c r="F100" s="481"/>
      <c r="G100" s="200"/>
      <c r="H100" s="482" t="s">
        <v>999</v>
      </c>
      <c r="I100" s="482"/>
      <c r="J100" s="482"/>
      <c r="K100" s="482"/>
      <c r="L100" s="482"/>
      <c r="M100" s="482"/>
      <c r="N100" s="482"/>
      <c r="O100" s="482"/>
      <c r="P100" s="482"/>
      <c r="Q100" s="482"/>
      <c r="R100" s="482"/>
      <c r="S100" s="482"/>
      <c r="T100" s="482"/>
      <c r="U100" s="482"/>
      <c r="V100" s="482"/>
      <c r="W100" s="483"/>
      <c r="X100" s="483"/>
      <c r="Y100" s="98"/>
      <c r="Z100" s="98"/>
      <c r="AA100" s="484" t="s">
        <v>1000</v>
      </c>
      <c r="AB100" s="484"/>
      <c r="AC100" s="484"/>
      <c r="AD100" s="484"/>
      <c r="AE100" s="484"/>
      <c r="AF100" s="484"/>
      <c r="AG100" s="484"/>
      <c r="AH100" s="484"/>
      <c r="AI100" s="484"/>
      <c r="AJ100" s="484"/>
      <c r="AK100" s="484"/>
      <c r="AL100" s="484"/>
      <c r="AM100" s="484"/>
      <c r="AN100" s="484"/>
      <c r="AO100" s="484"/>
      <c r="AP100" s="487"/>
      <c r="AQ100" s="487"/>
      <c r="AS100" s="488"/>
      <c r="AT100" s="488"/>
      <c r="AU100" s="488"/>
      <c r="AX100" s="355">
        <f>IF(W100="Non",0,AP100)</f>
        <v>0</v>
      </c>
      <c r="AY100" s="355"/>
    </row>
    <row r="101" spans="2:51" ht="12" customHeight="1" x14ac:dyDescent="0.3">
      <c r="B101" s="481"/>
      <c r="C101" s="481"/>
      <c r="D101" s="481"/>
      <c r="E101" s="481"/>
      <c r="F101" s="481"/>
      <c r="G101" s="200"/>
      <c r="H101" s="482"/>
      <c r="I101" s="482"/>
      <c r="J101" s="482"/>
      <c r="K101" s="482"/>
      <c r="L101" s="482"/>
      <c r="M101" s="482"/>
      <c r="N101" s="482"/>
      <c r="O101" s="482"/>
      <c r="P101" s="482"/>
      <c r="Q101" s="482"/>
      <c r="R101" s="482"/>
      <c r="S101" s="482"/>
      <c r="T101" s="482"/>
      <c r="U101" s="482"/>
      <c r="V101" s="482"/>
      <c r="W101" s="483"/>
      <c r="X101" s="483"/>
      <c r="Y101" s="98"/>
      <c r="Z101" s="98"/>
      <c r="AA101" s="484"/>
      <c r="AB101" s="484"/>
      <c r="AC101" s="484"/>
      <c r="AD101" s="484"/>
      <c r="AE101" s="484"/>
      <c r="AF101" s="484"/>
      <c r="AG101" s="484"/>
      <c r="AH101" s="484"/>
      <c r="AI101" s="484"/>
      <c r="AJ101" s="484"/>
      <c r="AK101" s="484"/>
      <c r="AL101" s="484"/>
      <c r="AM101" s="484"/>
      <c r="AN101" s="484"/>
      <c r="AO101" s="484"/>
      <c r="AP101" s="487"/>
      <c r="AQ101" s="487"/>
      <c r="AS101" s="488"/>
      <c r="AT101" s="488"/>
      <c r="AU101" s="488"/>
      <c r="AX101" s="355"/>
      <c r="AY101" s="355"/>
    </row>
    <row r="102" spans="2:51" ht="12" customHeight="1" x14ac:dyDescent="0.3">
      <c r="B102" s="201"/>
      <c r="C102" s="201"/>
      <c r="D102" s="202"/>
      <c r="E102" s="203"/>
      <c r="F102" s="203"/>
      <c r="G102" s="200"/>
      <c r="H102" s="204"/>
      <c r="I102" s="204"/>
      <c r="J102" s="204"/>
      <c r="K102" s="204"/>
      <c r="L102" s="204"/>
      <c r="M102" s="204"/>
      <c r="N102" s="204"/>
      <c r="O102" s="204"/>
      <c r="P102" s="205"/>
      <c r="Q102" s="205"/>
      <c r="R102" s="204"/>
      <c r="S102" s="204"/>
      <c r="T102" s="204"/>
      <c r="U102" s="204"/>
      <c r="V102" s="204"/>
      <c r="W102" s="204"/>
      <c r="X102" s="204"/>
      <c r="Y102" s="204"/>
      <c r="Z102" s="204"/>
      <c r="AA102" s="204"/>
      <c r="AB102" s="204"/>
      <c r="AC102" s="206"/>
      <c r="AD102" s="206"/>
      <c r="AE102" s="206"/>
      <c r="AF102" s="206"/>
      <c r="AG102" s="206"/>
      <c r="AH102" s="206"/>
      <c r="AI102" s="206"/>
      <c r="AJ102" s="206"/>
      <c r="AK102" s="206"/>
      <c r="AL102" s="206"/>
      <c r="AM102" s="99"/>
      <c r="AN102" s="99"/>
      <c r="AO102" s="99"/>
      <c r="AS102" s="207"/>
      <c r="AT102" s="207"/>
      <c r="AU102" s="207"/>
    </row>
    <row r="103" spans="2:51" ht="12" customHeight="1" x14ac:dyDescent="0.3">
      <c r="B103" s="481" t="s">
        <v>1001</v>
      </c>
      <c r="C103" s="481"/>
      <c r="D103" s="481"/>
      <c r="E103" s="481"/>
      <c r="F103" s="481"/>
      <c r="G103" s="200"/>
      <c r="H103" s="482" t="s">
        <v>1002</v>
      </c>
      <c r="I103" s="482"/>
      <c r="J103" s="482"/>
      <c r="K103" s="482"/>
      <c r="L103" s="482"/>
      <c r="M103" s="482"/>
      <c r="N103" s="482"/>
      <c r="O103" s="482"/>
      <c r="P103" s="482"/>
      <c r="Q103" s="482"/>
      <c r="R103" s="482"/>
      <c r="S103" s="482"/>
      <c r="T103" s="482"/>
      <c r="U103" s="482"/>
      <c r="V103" s="482"/>
      <c r="W103" s="483"/>
      <c r="X103" s="483"/>
      <c r="Y103" s="204"/>
      <c r="Z103" s="204"/>
      <c r="AA103" s="484" t="s">
        <v>1003</v>
      </c>
      <c r="AB103" s="484"/>
      <c r="AC103" s="484"/>
      <c r="AD103" s="484"/>
      <c r="AE103" s="484"/>
      <c r="AF103" s="484"/>
      <c r="AG103" s="484"/>
      <c r="AH103" s="484"/>
      <c r="AI103" s="484"/>
      <c r="AJ103" s="484"/>
      <c r="AK103" s="484"/>
      <c r="AL103" s="484"/>
      <c r="AM103" s="484"/>
      <c r="AN103" s="484"/>
      <c r="AO103" s="484"/>
      <c r="AP103" s="487"/>
      <c r="AQ103" s="487"/>
      <c r="AS103" s="488">
        <f>(AP103+AP105)</f>
        <v>0</v>
      </c>
      <c r="AT103" s="488"/>
      <c r="AU103" s="488"/>
      <c r="AX103" s="355">
        <f>IF(W103="Non",0,AP103)</f>
        <v>0</v>
      </c>
      <c r="AY103" s="355"/>
    </row>
    <row r="104" spans="2:51" ht="12" customHeight="1" x14ac:dyDescent="0.3">
      <c r="B104" s="481"/>
      <c r="C104" s="481"/>
      <c r="D104" s="481"/>
      <c r="E104" s="481"/>
      <c r="F104" s="481"/>
      <c r="G104" s="200"/>
      <c r="H104" s="482"/>
      <c r="I104" s="482"/>
      <c r="J104" s="482"/>
      <c r="K104" s="482"/>
      <c r="L104" s="482"/>
      <c r="M104" s="482"/>
      <c r="N104" s="482"/>
      <c r="O104" s="482"/>
      <c r="P104" s="482"/>
      <c r="Q104" s="482"/>
      <c r="R104" s="482"/>
      <c r="S104" s="482"/>
      <c r="T104" s="482"/>
      <c r="U104" s="482"/>
      <c r="V104" s="482"/>
      <c r="W104" s="483"/>
      <c r="X104" s="483"/>
      <c r="Y104" s="204"/>
      <c r="Z104" s="204"/>
      <c r="AA104" s="484"/>
      <c r="AB104" s="484"/>
      <c r="AC104" s="484"/>
      <c r="AD104" s="484"/>
      <c r="AE104" s="484"/>
      <c r="AF104" s="484"/>
      <c r="AG104" s="484"/>
      <c r="AH104" s="484"/>
      <c r="AI104" s="484"/>
      <c r="AJ104" s="484"/>
      <c r="AK104" s="484"/>
      <c r="AL104" s="484"/>
      <c r="AM104" s="484"/>
      <c r="AN104" s="484"/>
      <c r="AO104" s="484"/>
      <c r="AP104" s="487"/>
      <c r="AQ104" s="487"/>
      <c r="AS104" s="488"/>
      <c r="AT104" s="488"/>
      <c r="AU104" s="488"/>
      <c r="AX104" s="355"/>
      <c r="AY104" s="355"/>
    </row>
    <row r="105" spans="2:51" ht="12" customHeight="1" x14ac:dyDescent="0.3">
      <c r="B105" s="481"/>
      <c r="C105" s="481"/>
      <c r="D105" s="481"/>
      <c r="E105" s="481"/>
      <c r="F105" s="481"/>
      <c r="G105" s="200"/>
      <c r="H105" s="482" t="s">
        <v>1004</v>
      </c>
      <c r="I105" s="482"/>
      <c r="J105" s="482"/>
      <c r="K105" s="482"/>
      <c r="L105" s="482"/>
      <c r="M105" s="482"/>
      <c r="N105" s="482"/>
      <c r="O105" s="482"/>
      <c r="P105" s="482"/>
      <c r="Q105" s="482"/>
      <c r="R105" s="482"/>
      <c r="S105" s="482"/>
      <c r="T105" s="482"/>
      <c r="U105" s="482"/>
      <c r="V105" s="482"/>
      <c r="W105" s="483"/>
      <c r="X105" s="483"/>
      <c r="Y105" s="204"/>
      <c r="Z105" s="204"/>
      <c r="AA105" s="484" t="s">
        <v>1005</v>
      </c>
      <c r="AB105" s="484"/>
      <c r="AC105" s="484"/>
      <c r="AD105" s="484"/>
      <c r="AE105" s="484"/>
      <c r="AF105" s="484"/>
      <c r="AG105" s="484"/>
      <c r="AH105" s="484"/>
      <c r="AI105" s="484"/>
      <c r="AJ105" s="484"/>
      <c r="AK105" s="484"/>
      <c r="AL105" s="484"/>
      <c r="AM105" s="484"/>
      <c r="AN105" s="484"/>
      <c r="AO105" s="484"/>
      <c r="AP105" s="487"/>
      <c r="AQ105" s="487"/>
      <c r="AS105" s="488"/>
      <c r="AT105" s="488"/>
      <c r="AU105" s="488"/>
      <c r="AX105" s="355">
        <f>IF(W105="Non",0,AP105)</f>
        <v>0</v>
      </c>
      <c r="AY105" s="355"/>
    </row>
    <row r="106" spans="2:51" ht="12" customHeight="1" x14ac:dyDescent="0.3">
      <c r="B106" s="481"/>
      <c r="C106" s="481"/>
      <c r="D106" s="481"/>
      <c r="E106" s="481"/>
      <c r="F106" s="481"/>
      <c r="G106" s="200"/>
      <c r="H106" s="482"/>
      <c r="I106" s="482"/>
      <c r="J106" s="482"/>
      <c r="K106" s="482"/>
      <c r="L106" s="482"/>
      <c r="M106" s="482"/>
      <c r="N106" s="482"/>
      <c r="O106" s="482"/>
      <c r="P106" s="482"/>
      <c r="Q106" s="482"/>
      <c r="R106" s="482"/>
      <c r="S106" s="482"/>
      <c r="T106" s="482"/>
      <c r="U106" s="482"/>
      <c r="V106" s="482"/>
      <c r="W106" s="483"/>
      <c r="X106" s="483"/>
      <c r="Y106" s="204"/>
      <c r="Z106" s="204"/>
      <c r="AA106" s="484"/>
      <c r="AB106" s="484"/>
      <c r="AC106" s="484"/>
      <c r="AD106" s="484"/>
      <c r="AE106" s="484"/>
      <c r="AF106" s="484"/>
      <c r="AG106" s="484"/>
      <c r="AH106" s="484"/>
      <c r="AI106" s="484"/>
      <c r="AJ106" s="484"/>
      <c r="AK106" s="484"/>
      <c r="AL106" s="484"/>
      <c r="AM106" s="484"/>
      <c r="AN106" s="484"/>
      <c r="AO106" s="484"/>
      <c r="AP106" s="487"/>
      <c r="AQ106" s="487"/>
      <c r="AS106" s="488"/>
      <c r="AT106" s="488"/>
      <c r="AU106" s="488"/>
      <c r="AX106" s="355"/>
      <c r="AY106" s="355"/>
    </row>
    <row r="107" spans="2:51" ht="12" customHeight="1" x14ac:dyDescent="0.3">
      <c r="B107" s="202"/>
      <c r="C107" s="202"/>
      <c r="D107" s="202"/>
      <c r="E107" s="208"/>
      <c r="F107" s="208"/>
      <c r="G107" s="205"/>
      <c r="H107" s="205"/>
      <c r="I107" s="205"/>
      <c r="J107" s="205"/>
      <c r="K107" s="205"/>
      <c r="L107" s="205"/>
      <c r="M107" s="205"/>
      <c r="N107" s="205"/>
      <c r="O107" s="205"/>
      <c r="P107" s="205"/>
      <c r="Q107" s="205"/>
      <c r="R107" s="205"/>
      <c r="S107" s="205"/>
      <c r="T107" s="205"/>
      <c r="U107" s="205"/>
      <c r="V107" s="205"/>
      <c r="W107" s="205"/>
      <c r="X107" s="205"/>
      <c r="Y107" s="204"/>
      <c r="Z107" s="204"/>
      <c r="AA107" s="205"/>
      <c r="AB107" s="205"/>
      <c r="AC107" s="200"/>
      <c r="AD107" s="200"/>
      <c r="AE107" s="200"/>
      <c r="AF107" s="200"/>
      <c r="AG107" s="200"/>
      <c r="AH107" s="200"/>
      <c r="AI107" s="200"/>
      <c r="AJ107" s="200"/>
      <c r="AK107" s="200"/>
      <c r="AL107" s="200"/>
      <c r="AS107" s="207"/>
      <c r="AT107" s="207"/>
      <c r="AU107" s="207"/>
    </row>
    <row r="108" spans="2:51" ht="12" customHeight="1" x14ac:dyDescent="0.3">
      <c r="B108" s="481" t="s">
        <v>1006</v>
      </c>
      <c r="C108" s="481"/>
      <c r="D108" s="481"/>
      <c r="E108" s="481"/>
      <c r="F108" s="481"/>
      <c r="G108" s="205"/>
      <c r="H108" s="482" t="s">
        <v>1007</v>
      </c>
      <c r="I108" s="482"/>
      <c r="J108" s="482"/>
      <c r="K108" s="482"/>
      <c r="L108" s="482"/>
      <c r="M108" s="482"/>
      <c r="N108" s="482"/>
      <c r="O108" s="482"/>
      <c r="P108" s="482"/>
      <c r="Q108" s="482"/>
      <c r="R108" s="482"/>
      <c r="S108" s="482"/>
      <c r="T108" s="482"/>
      <c r="U108" s="482"/>
      <c r="V108" s="482"/>
      <c r="W108" s="483"/>
      <c r="X108" s="483"/>
      <c r="Y108" s="204"/>
      <c r="Z108" s="204"/>
      <c r="AA108" s="484" t="s">
        <v>1008</v>
      </c>
      <c r="AB108" s="484"/>
      <c r="AC108" s="484"/>
      <c r="AD108" s="484"/>
      <c r="AE108" s="484"/>
      <c r="AF108" s="484"/>
      <c r="AG108" s="484"/>
      <c r="AH108" s="484"/>
      <c r="AI108" s="484"/>
      <c r="AJ108" s="484"/>
      <c r="AK108" s="484"/>
      <c r="AL108" s="484"/>
      <c r="AM108" s="484"/>
      <c r="AN108" s="484"/>
      <c r="AO108" s="484"/>
      <c r="AP108" s="487"/>
      <c r="AQ108" s="487"/>
      <c r="AS108" s="488">
        <f>(AP108+AP110+AP112)*2/3</f>
        <v>0</v>
      </c>
      <c r="AT108" s="488"/>
      <c r="AU108" s="488"/>
      <c r="AX108" s="355">
        <f>IF(W108="Non",0,AP108)</f>
        <v>0</v>
      </c>
      <c r="AY108" s="355"/>
    </row>
    <row r="109" spans="2:51" ht="12" customHeight="1" x14ac:dyDescent="0.3">
      <c r="B109" s="481"/>
      <c r="C109" s="481"/>
      <c r="D109" s="481"/>
      <c r="E109" s="481"/>
      <c r="F109" s="481"/>
      <c r="G109" s="205"/>
      <c r="H109" s="482"/>
      <c r="I109" s="482"/>
      <c r="J109" s="482"/>
      <c r="K109" s="482"/>
      <c r="L109" s="482"/>
      <c r="M109" s="482"/>
      <c r="N109" s="482"/>
      <c r="O109" s="482"/>
      <c r="P109" s="482"/>
      <c r="Q109" s="482"/>
      <c r="R109" s="482"/>
      <c r="S109" s="482"/>
      <c r="T109" s="482"/>
      <c r="U109" s="482"/>
      <c r="V109" s="482"/>
      <c r="W109" s="483"/>
      <c r="X109" s="483"/>
      <c r="Y109" s="204"/>
      <c r="Z109" s="204"/>
      <c r="AA109" s="484"/>
      <c r="AB109" s="484"/>
      <c r="AC109" s="484"/>
      <c r="AD109" s="484"/>
      <c r="AE109" s="484"/>
      <c r="AF109" s="484"/>
      <c r="AG109" s="484"/>
      <c r="AH109" s="484"/>
      <c r="AI109" s="484"/>
      <c r="AJ109" s="484"/>
      <c r="AK109" s="484"/>
      <c r="AL109" s="484"/>
      <c r="AM109" s="484"/>
      <c r="AN109" s="484"/>
      <c r="AO109" s="484"/>
      <c r="AP109" s="487"/>
      <c r="AQ109" s="487"/>
      <c r="AS109" s="488"/>
      <c r="AT109" s="488"/>
      <c r="AU109" s="488"/>
      <c r="AX109" s="355"/>
      <c r="AY109" s="355"/>
    </row>
    <row r="110" spans="2:51" ht="12" customHeight="1" x14ac:dyDescent="0.3">
      <c r="B110" s="481"/>
      <c r="C110" s="481"/>
      <c r="D110" s="481"/>
      <c r="E110" s="481"/>
      <c r="F110" s="481"/>
      <c r="G110" s="205"/>
      <c r="H110" s="482" t="s">
        <v>1009</v>
      </c>
      <c r="I110" s="482"/>
      <c r="J110" s="482"/>
      <c r="K110" s="482"/>
      <c r="L110" s="482"/>
      <c r="M110" s="482"/>
      <c r="N110" s="482"/>
      <c r="O110" s="482"/>
      <c r="P110" s="482"/>
      <c r="Q110" s="482"/>
      <c r="R110" s="482"/>
      <c r="S110" s="482"/>
      <c r="T110" s="482"/>
      <c r="U110" s="482"/>
      <c r="V110" s="482"/>
      <c r="W110" s="483"/>
      <c r="X110" s="483"/>
      <c r="Y110" s="204"/>
      <c r="Z110" s="204"/>
      <c r="AA110" s="484" t="s">
        <v>1010</v>
      </c>
      <c r="AB110" s="484"/>
      <c r="AC110" s="484"/>
      <c r="AD110" s="484"/>
      <c r="AE110" s="484"/>
      <c r="AF110" s="484"/>
      <c r="AG110" s="484"/>
      <c r="AH110" s="484"/>
      <c r="AI110" s="484"/>
      <c r="AJ110" s="484"/>
      <c r="AK110" s="484"/>
      <c r="AL110" s="484"/>
      <c r="AM110" s="484"/>
      <c r="AN110" s="484"/>
      <c r="AO110" s="484"/>
      <c r="AP110" s="487"/>
      <c r="AQ110" s="487"/>
      <c r="AS110" s="488"/>
      <c r="AT110" s="488"/>
      <c r="AU110" s="488"/>
      <c r="AX110" s="355">
        <f>IF(W110="Non",0,AP110)</f>
        <v>0</v>
      </c>
      <c r="AY110" s="355"/>
    </row>
    <row r="111" spans="2:51" ht="12" customHeight="1" x14ac:dyDescent="0.3">
      <c r="B111" s="481"/>
      <c r="C111" s="481"/>
      <c r="D111" s="481"/>
      <c r="E111" s="481"/>
      <c r="F111" s="481"/>
      <c r="G111" s="205"/>
      <c r="H111" s="482"/>
      <c r="I111" s="482"/>
      <c r="J111" s="482"/>
      <c r="K111" s="482"/>
      <c r="L111" s="482"/>
      <c r="M111" s="482"/>
      <c r="N111" s="482"/>
      <c r="O111" s="482"/>
      <c r="P111" s="482"/>
      <c r="Q111" s="482"/>
      <c r="R111" s="482"/>
      <c r="S111" s="482"/>
      <c r="T111" s="482"/>
      <c r="U111" s="482"/>
      <c r="V111" s="482"/>
      <c r="W111" s="483"/>
      <c r="X111" s="483"/>
      <c r="Y111" s="204"/>
      <c r="Z111" s="204"/>
      <c r="AA111" s="484"/>
      <c r="AB111" s="484"/>
      <c r="AC111" s="484"/>
      <c r="AD111" s="484"/>
      <c r="AE111" s="484"/>
      <c r="AF111" s="484"/>
      <c r="AG111" s="484"/>
      <c r="AH111" s="484"/>
      <c r="AI111" s="484"/>
      <c r="AJ111" s="484"/>
      <c r="AK111" s="484"/>
      <c r="AL111" s="484"/>
      <c r="AM111" s="484"/>
      <c r="AN111" s="484"/>
      <c r="AO111" s="484"/>
      <c r="AP111" s="487"/>
      <c r="AQ111" s="487"/>
      <c r="AS111" s="488"/>
      <c r="AT111" s="488"/>
      <c r="AU111" s="488"/>
      <c r="AX111" s="355"/>
      <c r="AY111" s="355"/>
    </row>
    <row r="112" spans="2:51" ht="12" customHeight="1" x14ac:dyDescent="0.3">
      <c r="B112" s="481"/>
      <c r="C112" s="481"/>
      <c r="D112" s="481"/>
      <c r="E112" s="481"/>
      <c r="F112" s="481"/>
      <c r="G112" s="205"/>
      <c r="H112" s="482" t="s">
        <v>1011</v>
      </c>
      <c r="I112" s="482"/>
      <c r="J112" s="482"/>
      <c r="K112" s="482"/>
      <c r="L112" s="482"/>
      <c r="M112" s="482"/>
      <c r="N112" s="482"/>
      <c r="O112" s="482"/>
      <c r="P112" s="482"/>
      <c r="Q112" s="482"/>
      <c r="R112" s="482"/>
      <c r="S112" s="482"/>
      <c r="T112" s="482"/>
      <c r="U112" s="482"/>
      <c r="V112" s="482"/>
      <c r="W112" s="483"/>
      <c r="X112" s="483"/>
      <c r="Y112" s="204"/>
      <c r="Z112" s="204"/>
      <c r="AA112" s="484" t="s">
        <v>1012</v>
      </c>
      <c r="AB112" s="484"/>
      <c r="AC112" s="484"/>
      <c r="AD112" s="484"/>
      <c r="AE112" s="484"/>
      <c r="AF112" s="484"/>
      <c r="AG112" s="484"/>
      <c r="AH112" s="484"/>
      <c r="AI112" s="484"/>
      <c r="AJ112" s="484"/>
      <c r="AK112" s="484"/>
      <c r="AL112" s="484"/>
      <c r="AM112" s="484"/>
      <c r="AN112" s="484"/>
      <c r="AO112" s="484"/>
      <c r="AP112" s="487"/>
      <c r="AQ112" s="487"/>
      <c r="AS112" s="488"/>
      <c r="AT112" s="488"/>
      <c r="AU112" s="488"/>
      <c r="AX112" s="355">
        <f>IF(W112="Non",0,AP112)</f>
        <v>0</v>
      </c>
      <c r="AY112" s="355"/>
    </row>
    <row r="113" spans="1:55" ht="12" customHeight="1" x14ac:dyDescent="0.3">
      <c r="B113" s="481"/>
      <c r="C113" s="481"/>
      <c r="D113" s="481"/>
      <c r="E113" s="481"/>
      <c r="F113" s="481"/>
      <c r="G113" s="205"/>
      <c r="H113" s="482"/>
      <c r="I113" s="482"/>
      <c r="J113" s="482"/>
      <c r="K113" s="482"/>
      <c r="L113" s="482"/>
      <c r="M113" s="482"/>
      <c r="N113" s="482"/>
      <c r="O113" s="482"/>
      <c r="P113" s="482"/>
      <c r="Q113" s="482"/>
      <c r="R113" s="482"/>
      <c r="S113" s="482"/>
      <c r="T113" s="482"/>
      <c r="U113" s="482"/>
      <c r="V113" s="482"/>
      <c r="W113" s="483"/>
      <c r="X113" s="483"/>
      <c r="Y113" s="204"/>
      <c r="Z113" s="204"/>
      <c r="AA113" s="484"/>
      <c r="AB113" s="484"/>
      <c r="AC113" s="484"/>
      <c r="AD113" s="484"/>
      <c r="AE113" s="484"/>
      <c r="AF113" s="484"/>
      <c r="AG113" s="484"/>
      <c r="AH113" s="484"/>
      <c r="AI113" s="484"/>
      <c r="AJ113" s="484"/>
      <c r="AK113" s="484"/>
      <c r="AL113" s="484"/>
      <c r="AM113" s="484"/>
      <c r="AN113" s="484"/>
      <c r="AO113" s="484"/>
      <c r="AP113" s="487"/>
      <c r="AQ113" s="487"/>
      <c r="AS113" s="488"/>
      <c r="AT113" s="488"/>
      <c r="AU113" s="488"/>
      <c r="AX113" s="355"/>
      <c r="AY113" s="355"/>
    </row>
    <row r="114" spans="1:55" ht="12" customHeight="1" x14ac:dyDescent="0.3">
      <c r="B114" s="200"/>
      <c r="C114" s="200"/>
      <c r="D114" s="200"/>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05"/>
      <c r="AA114" s="205"/>
      <c r="AB114" s="205"/>
      <c r="AC114" s="200"/>
      <c r="AD114" s="200"/>
      <c r="AE114" s="200"/>
      <c r="AF114" s="200"/>
      <c r="AG114" s="200"/>
      <c r="AH114" s="200"/>
      <c r="AI114" s="200"/>
      <c r="AJ114" s="200"/>
      <c r="AK114" s="200"/>
      <c r="AL114" s="200"/>
      <c r="AS114" s="209"/>
      <c r="AT114" s="209"/>
      <c r="AU114" s="209"/>
    </row>
    <row r="115" spans="1:55" ht="12" customHeight="1" x14ac:dyDescent="0.3">
      <c r="B115" s="481" t="s">
        <v>1013</v>
      </c>
      <c r="C115" s="481"/>
      <c r="D115" s="481"/>
      <c r="E115" s="481"/>
      <c r="F115" s="481"/>
      <c r="G115" s="205"/>
      <c r="H115" s="482" t="s">
        <v>1014</v>
      </c>
      <c r="I115" s="482"/>
      <c r="J115" s="482"/>
      <c r="K115" s="482"/>
      <c r="L115" s="482"/>
      <c r="M115" s="482"/>
      <c r="N115" s="482"/>
      <c r="O115" s="482"/>
      <c r="P115" s="482"/>
      <c r="Q115" s="482"/>
      <c r="R115" s="482"/>
      <c r="S115" s="482"/>
      <c r="T115" s="482"/>
      <c r="U115" s="482"/>
      <c r="V115" s="482"/>
      <c r="W115" s="482"/>
      <c r="X115" s="482"/>
      <c r="Y115" s="205"/>
      <c r="Z115" s="205"/>
      <c r="AA115" s="489" t="s">
        <v>1015</v>
      </c>
      <c r="AB115" s="489"/>
      <c r="AC115" s="489"/>
      <c r="AD115" s="489"/>
      <c r="AE115" s="489"/>
      <c r="AF115" s="489"/>
      <c r="AG115" s="487"/>
      <c r="AH115" s="487"/>
      <c r="AI115" s="205"/>
      <c r="AJ115" s="490" t="s">
        <v>1016</v>
      </c>
      <c r="AK115" s="490"/>
      <c r="AL115" s="490"/>
      <c r="AM115" s="490"/>
      <c r="AN115" s="490"/>
      <c r="AO115" s="490"/>
      <c r="AP115" s="487"/>
      <c r="AQ115" s="487"/>
      <c r="AR115" s="205"/>
      <c r="AS115" s="488">
        <f>(AG115+AP115+AD117+AJ117+AP117+AP119)/3</f>
        <v>0</v>
      </c>
      <c r="AT115" s="488"/>
      <c r="AU115" s="488"/>
      <c r="AX115" s="355">
        <f>AG115</f>
        <v>0</v>
      </c>
      <c r="AY115" s="355"/>
      <c r="AZ115" s="355">
        <f>AP115</f>
        <v>0</v>
      </c>
      <c r="BA115" s="355"/>
    </row>
    <row r="116" spans="1:55" ht="12" customHeight="1" x14ac:dyDescent="0.3">
      <c r="B116" s="481"/>
      <c r="C116" s="481"/>
      <c r="D116" s="481"/>
      <c r="E116" s="481"/>
      <c r="F116" s="481"/>
      <c r="G116" s="205"/>
      <c r="H116" s="482"/>
      <c r="I116" s="482"/>
      <c r="J116" s="482"/>
      <c r="K116" s="482"/>
      <c r="L116" s="482"/>
      <c r="M116" s="482"/>
      <c r="N116" s="482"/>
      <c r="O116" s="482"/>
      <c r="P116" s="482"/>
      <c r="Q116" s="482"/>
      <c r="R116" s="482"/>
      <c r="S116" s="482"/>
      <c r="T116" s="482"/>
      <c r="U116" s="482"/>
      <c r="V116" s="482"/>
      <c r="W116" s="482"/>
      <c r="X116" s="482"/>
      <c r="Y116" s="205"/>
      <c r="Z116" s="205"/>
      <c r="AA116" s="489"/>
      <c r="AB116" s="489"/>
      <c r="AC116" s="489"/>
      <c r="AD116" s="489"/>
      <c r="AE116" s="489"/>
      <c r="AF116" s="489"/>
      <c r="AG116" s="487"/>
      <c r="AH116" s="487"/>
      <c r="AI116" s="205"/>
      <c r="AJ116" s="490"/>
      <c r="AK116" s="490"/>
      <c r="AL116" s="490"/>
      <c r="AM116" s="490"/>
      <c r="AN116" s="490"/>
      <c r="AO116" s="490"/>
      <c r="AP116" s="487"/>
      <c r="AQ116" s="487"/>
      <c r="AR116" s="205"/>
      <c r="AS116" s="488"/>
      <c r="AT116" s="488"/>
      <c r="AU116" s="488"/>
      <c r="AX116" s="355"/>
      <c r="AY116" s="355"/>
      <c r="AZ116" s="355"/>
      <c r="BA116" s="355"/>
    </row>
    <row r="117" spans="1:55" ht="12" customHeight="1" x14ac:dyDescent="0.3">
      <c r="B117" s="481"/>
      <c r="C117" s="481"/>
      <c r="D117" s="481"/>
      <c r="E117" s="481"/>
      <c r="F117" s="481"/>
      <c r="G117" s="205"/>
      <c r="H117" s="482" t="s">
        <v>1017</v>
      </c>
      <c r="I117" s="482"/>
      <c r="J117" s="482"/>
      <c r="K117" s="482"/>
      <c r="L117" s="482"/>
      <c r="M117" s="482"/>
      <c r="N117" s="482"/>
      <c r="O117" s="482"/>
      <c r="P117" s="482"/>
      <c r="Q117" s="482"/>
      <c r="R117" s="482"/>
      <c r="S117" s="482"/>
      <c r="T117" s="482"/>
      <c r="U117" s="482"/>
      <c r="V117" s="482"/>
      <c r="W117" s="482"/>
      <c r="X117" s="482"/>
      <c r="AA117" s="490" t="s">
        <v>1018</v>
      </c>
      <c r="AB117" s="490"/>
      <c r="AC117" s="490"/>
      <c r="AD117" s="487"/>
      <c r="AE117" s="487"/>
      <c r="AF117" s="205"/>
      <c r="AG117" s="491" t="s">
        <v>1019</v>
      </c>
      <c r="AH117" s="491"/>
      <c r="AI117" s="491"/>
      <c r="AJ117" s="487"/>
      <c r="AK117" s="487"/>
      <c r="AL117" s="205"/>
      <c r="AM117" s="492" t="s">
        <v>1020</v>
      </c>
      <c r="AN117" s="492"/>
      <c r="AO117" s="492"/>
      <c r="AP117" s="487"/>
      <c r="AQ117" s="487"/>
      <c r="AR117" s="205"/>
      <c r="AS117" s="488"/>
      <c r="AT117" s="488"/>
      <c r="AU117" s="488"/>
      <c r="AX117" s="355">
        <f>IF(W117="Non",5,AP117)</f>
        <v>0</v>
      </c>
      <c r="AY117" s="355"/>
      <c r="AZ117" s="355">
        <f>IF(Y117="Non",5,AR117)</f>
        <v>0</v>
      </c>
      <c r="BA117" s="355"/>
      <c r="BB117" s="355">
        <f>IF(AA117="Non",5,AT117)</f>
        <v>0</v>
      </c>
      <c r="BC117" s="355"/>
    </row>
    <row r="118" spans="1:55" ht="12" customHeight="1" x14ac:dyDescent="0.3">
      <c r="B118" s="481"/>
      <c r="C118" s="481"/>
      <c r="D118" s="481"/>
      <c r="E118" s="481"/>
      <c r="F118" s="481"/>
      <c r="G118" s="205"/>
      <c r="H118" s="482"/>
      <c r="I118" s="482"/>
      <c r="J118" s="482"/>
      <c r="K118" s="482"/>
      <c r="L118" s="482"/>
      <c r="M118" s="482"/>
      <c r="N118" s="482"/>
      <c r="O118" s="482"/>
      <c r="P118" s="482"/>
      <c r="Q118" s="482"/>
      <c r="R118" s="482"/>
      <c r="S118" s="482"/>
      <c r="T118" s="482"/>
      <c r="U118" s="482"/>
      <c r="V118" s="482"/>
      <c r="W118" s="482"/>
      <c r="X118" s="482"/>
      <c r="AA118" s="490"/>
      <c r="AB118" s="490"/>
      <c r="AC118" s="490"/>
      <c r="AD118" s="487"/>
      <c r="AE118" s="487"/>
      <c r="AF118" s="205"/>
      <c r="AG118" s="491"/>
      <c r="AH118" s="491"/>
      <c r="AI118" s="491"/>
      <c r="AJ118" s="487"/>
      <c r="AK118" s="487"/>
      <c r="AL118" s="205"/>
      <c r="AM118" s="492"/>
      <c r="AN118" s="492"/>
      <c r="AO118" s="492"/>
      <c r="AP118" s="487"/>
      <c r="AQ118" s="487"/>
      <c r="AR118" s="205"/>
      <c r="AS118" s="488"/>
      <c r="AT118" s="488"/>
      <c r="AU118" s="488"/>
      <c r="AX118" s="355"/>
      <c r="AY118" s="355"/>
      <c r="AZ118" s="355"/>
      <c r="BA118" s="355"/>
      <c r="BB118" s="355"/>
      <c r="BC118" s="355"/>
    </row>
    <row r="119" spans="1:55" ht="12" customHeight="1" x14ac:dyDescent="0.3">
      <c r="B119" s="481"/>
      <c r="C119" s="481"/>
      <c r="D119" s="481"/>
      <c r="E119" s="481"/>
      <c r="F119" s="481"/>
      <c r="G119" s="205"/>
      <c r="H119" s="482" t="s">
        <v>1021</v>
      </c>
      <c r="I119" s="482"/>
      <c r="J119" s="482"/>
      <c r="K119" s="482"/>
      <c r="L119" s="482"/>
      <c r="M119" s="482"/>
      <c r="N119" s="482"/>
      <c r="O119" s="482"/>
      <c r="P119" s="482"/>
      <c r="Q119" s="482"/>
      <c r="R119" s="482"/>
      <c r="S119" s="482"/>
      <c r="T119" s="482"/>
      <c r="U119" s="482"/>
      <c r="V119" s="482"/>
      <c r="W119" s="483"/>
      <c r="X119" s="483"/>
      <c r="Y119" s="205"/>
      <c r="Z119" s="205"/>
      <c r="AA119" s="484" t="s">
        <v>1022</v>
      </c>
      <c r="AB119" s="484"/>
      <c r="AC119" s="484"/>
      <c r="AD119" s="484"/>
      <c r="AE119" s="484"/>
      <c r="AF119" s="484"/>
      <c r="AG119" s="484"/>
      <c r="AH119" s="484"/>
      <c r="AI119" s="484"/>
      <c r="AJ119" s="484"/>
      <c r="AK119" s="484"/>
      <c r="AL119" s="484"/>
      <c r="AM119" s="484"/>
      <c r="AN119" s="484"/>
      <c r="AO119" s="484"/>
      <c r="AP119" s="487"/>
      <c r="AQ119" s="487"/>
      <c r="AR119" s="205"/>
      <c r="AS119" s="488"/>
      <c r="AT119" s="488"/>
      <c r="AU119" s="488"/>
      <c r="AX119" s="355">
        <f>IF(W119="Non",5,AP119)</f>
        <v>0</v>
      </c>
      <c r="AY119" s="355"/>
    </row>
    <row r="120" spans="1:55" ht="12" customHeight="1" x14ac:dyDescent="0.3">
      <c r="B120" s="481"/>
      <c r="C120" s="481"/>
      <c r="D120" s="481"/>
      <c r="E120" s="481"/>
      <c r="F120" s="481"/>
      <c r="G120" s="205"/>
      <c r="H120" s="482"/>
      <c r="I120" s="482"/>
      <c r="J120" s="482"/>
      <c r="K120" s="482"/>
      <c r="L120" s="482"/>
      <c r="M120" s="482"/>
      <c r="N120" s="482"/>
      <c r="O120" s="482"/>
      <c r="P120" s="482"/>
      <c r="Q120" s="482"/>
      <c r="R120" s="482"/>
      <c r="S120" s="482"/>
      <c r="T120" s="482"/>
      <c r="U120" s="482"/>
      <c r="V120" s="482"/>
      <c r="W120" s="483"/>
      <c r="X120" s="483"/>
      <c r="Y120" s="205"/>
      <c r="Z120" s="205"/>
      <c r="AA120" s="484"/>
      <c r="AB120" s="484"/>
      <c r="AC120" s="484"/>
      <c r="AD120" s="484"/>
      <c r="AE120" s="484"/>
      <c r="AF120" s="484"/>
      <c r="AG120" s="484"/>
      <c r="AH120" s="484"/>
      <c r="AI120" s="484"/>
      <c r="AJ120" s="484"/>
      <c r="AK120" s="484"/>
      <c r="AL120" s="484"/>
      <c r="AM120" s="484"/>
      <c r="AN120" s="484"/>
      <c r="AO120" s="484"/>
      <c r="AP120" s="487"/>
      <c r="AQ120" s="487"/>
      <c r="AR120" s="205"/>
      <c r="AS120" s="488"/>
      <c r="AT120" s="488"/>
      <c r="AU120" s="488"/>
      <c r="AX120" s="355"/>
      <c r="AY120" s="355"/>
    </row>
    <row r="121" spans="1:55" ht="12" customHeight="1" x14ac:dyDescent="0.3">
      <c r="G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row>
    <row r="122" spans="1:55" ht="12" customHeight="1" x14ac:dyDescent="0.3">
      <c r="A122" s="98"/>
      <c r="B122" s="481" t="s">
        <v>1023</v>
      </c>
      <c r="C122" s="481"/>
      <c r="D122" s="481"/>
      <c r="E122" s="481"/>
      <c r="F122" s="481"/>
      <c r="G122" s="205"/>
      <c r="H122" s="482" t="s">
        <v>1024</v>
      </c>
      <c r="I122" s="482"/>
      <c r="J122" s="482"/>
      <c r="K122" s="482"/>
      <c r="L122" s="482"/>
      <c r="M122" s="482"/>
      <c r="N122" s="482"/>
      <c r="O122" s="482"/>
      <c r="P122" s="482"/>
      <c r="Q122" s="482"/>
      <c r="R122" s="482"/>
      <c r="S122" s="482"/>
      <c r="T122" s="482"/>
      <c r="U122" s="482"/>
      <c r="V122" s="482"/>
      <c r="W122" s="483"/>
      <c r="X122" s="483"/>
      <c r="AA122" s="484" t="s">
        <v>1025</v>
      </c>
      <c r="AB122" s="484"/>
      <c r="AC122" s="484"/>
      <c r="AD122" s="484"/>
      <c r="AE122" s="484"/>
      <c r="AF122" s="484"/>
      <c r="AG122" s="484"/>
      <c r="AH122" s="484"/>
      <c r="AI122" s="484"/>
      <c r="AJ122" s="484"/>
      <c r="AK122" s="484"/>
      <c r="AL122" s="484"/>
      <c r="AM122" s="484"/>
      <c r="AN122" s="484"/>
      <c r="AO122" s="484"/>
      <c r="AP122" s="487"/>
      <c r="AQ122" s="487"/>
      <c r="AS122" s="495">
        <f>(AX122+AX126+AZ126)*2/3</f>
        <v>0</v>
      </c>
      <c r="AT122" s="495"/>
      <c r="AU122" s="495"/>
      <c r="AV122" s="205"/>
      <c r="AX122" s="355">
        <f>IF(W122="Non",0,AP122)</f>
        <v>0</v>
      </c>
      <c r="AY122" s="355"/>
    </row>
    <row r="123" spans="1:55" ht="12" customHeight="1" x14ac:dyDescent="0.3">
      <c r="B123" s="481"/>
      <c r="C123" s="481"/>
      <c r="D123" s="481"/>
      <c r="E123" s="481"/>
      <c r="F123" s="481"/>
      <c r="G123" s="205"/>
      <c r="H123" s="482"/>
      <c r="I123" s="482"/>
      <c r="J123" s="482"/>
      <c r="K123" s="482"/>
      <c r="L123" s="482"/>
      <c r="M123" s="482"/>
      <c r="N123" s="482"/>
      <c r="O123" s="482"/>
      <c r="P123" s="482"/>
      <c r="Q123" s="482"/>
      <c r="R123" s="482"/>
      <c r="S123" s="482"/>
      <c r="T123" s="482"/>
      <c r="U123" s="482"/>
      <c r="V123" s="482"/>
      <c r="W123" s="483"/>
      <c r="X123" s="483"/>
      <c r="AA123" s="484"/>
      <c r="AB123" s="484"/>
      <c r="AC123" s="484"/>
      <c r="AD123" s="484"/>
      <c r="AE123" s="484"/>
      <c r="AF123" s="484"/>
      <c r="AG123" s="484"/>
      <c r="AH123" s="484"/>
      <c r="AI123" s="484"/>
      <c r="AJ123" s="484"/>
      <c r="AK123" s="484"/>
      <c r="AL123" s="484"/>
      <c r="AM123" s="484"/>
      <c r="AN123" s="484"/>
      <c r="AO123" s="484"/>
      <c r="AP123" s="487"/>
      <c r="AQ123" s="487"/>
      <c r="AS123" s="495"/>
      <c r="AT123" s="495"/>
      <c r="AU123" s="495"/>
      <c r="AX123" s="355"/>
      <c r="AY123" s="355"/>
    </row>
    <row r="124" spans="1:55" ht="12" customHeight="1" x14ac:dyDescent="0.3">
      <c r="B124" s="481"/>
      <c r="C124" s="481"/>
      <c r="D124" s="481"/>
      <c r="E124" s="481"/>
      <c r="F124" s="481"/>
      <c r="G124" s="205"/>
      <c r="H124" s="482" t="s">
        <v>1026</v>
      </c>
      <c r="I124" s="482"/>
      <c r="J124" s="482"/>
      <c r="K124" s="482"/>
      <c r="L124" s="482"/>
      <c r="M124" s="482"/>
      <c r="N124" s="482"/>
      <c r="O124" s="482"/>
      <c r="P124" s="482"/>
      <c r="Q124" s="482"/>
      <c r="R124" s="482"/>
      <c r="S124" s="482"/>
      <c r="T124" s="482"/>
      <c r="U124" s="482"/>
      <c r="V124" s="482"/>
      <c r="W124" s="483"/>
      <c r="X124" s="483"/>
      <c r="AG124" s="205"/>
      <c r="AH124" s="205"/>
      <c r="AI124" s="205"/>
      <c r="AJ124" s="205"/>
      <c r="AK124" s="205"/>
      <c r="AL124" s="205"/>
      <c r="AM124" s="205"/>
      <c r="AN124" s="205"/>
      <c r="AO124" s="205"/>
      <c r="AP124" s="205"/>
      <c r="AQ124" s="205"/>
      <c r="AR124" s="96"/>
      <c r="AS124" s="495"/>
      <c r="AT124" s="495"/>
      <c r="AU124" s="495"/>
      <c r="AX124" s="355"/>
      <c r="AY124" s="355"/>
    </row>
    <row r="125" spans="1:55" ht="12" customHeight="1" x14ac:dyDescent="0.3">
      <c r="B125" s="481"/>
      <c r="C125" s="481"/>
      <c r="D125" s="481"/>
      <c r="E125" s="481"/>
      <c r="F125" s="481"/>
      <c r="G125" s="205"/>
      <c r="H125" s="482"/>
      <c r="I125" s="482"/>
      <c r="J125" s="482"/>
      <c r="K125" s="482"/>
      <c r="L125" s="482"/>
      <c r="M125" s="482"/>
      <c r="N125" s="482"/>
      <c r="O125" s="482"/>
      <c r="P125" s="482"/>
      <c r="Q125" s="482"/>
      <c r="R125" s="482"/>
      <c r="S125" s="482"/>
      <c r="T125" s="482"/>
      <c r="U125" s="482"/>
      <c r="V125" s="482"/>
      <c r="W125" s="483"/>
      <c r="X125" s="483"/>
      <c r="AA125" s="493" t="s">
        <v>1027</v>
      </c>
      <c r="AB125" s="493"/>
      <c r="AC125" s="493"/>
      <c r="AD125" s="493"/>
      <c r="AE125" s="493"/>
      <c r="AF125" s="493"/>
      <c r="AG125" s="493"/>
      <c r="AH125" s="493"/>
      <c r="AI125" s="493"/>
      <c r="AJ125" s="493"/>
      <c r="AK125" s="493"/>
      <c r="AL125" s="493"/>
      <c r="AM125" s="493"/>
      <c r="AN125" s="494" t="str">
        <f>Financement!AP21</f>
        <v>remplir objectifs</v>
      </c>
      <c r="AO125" s="494"/>
      <c r="AP125" s="494"/>
      <c r="AQ125" s="494"/>
      <c r="AR125" s="96"/>
      <c r="AS125" s="495"/>
      <c r="AT125" s="495"/>
      <c r="AU125" s="495"/>
      <c r="AX125" s="355"/>
      <c r="AY125" s="355"/>
    </row>
    <row r="126" spans="1:55" ht="12" customHeight="1" x14ac:dyDescent="0.3">
      <c r="B126" s="481"/>
      <c r="C126" s="481"/>
      <c r="D126" s="481"/>
      <c r="E126" s="481"/>
      <c r="F126" s="481"/>
      <c r="G126" s="205"/>
      <c r="H126" s="482" t="s">
        <v>1028</v>
      </c>
      <c r="I126" s="482"/>
      <c r="J126" s="482"/>
      <c r="K126" s="482"/>
      <c r="L126" s="482"/>
      <c r="M126" s="482"/>
      <c r="N126" s="482"/>
      <c r="O126" s="482"/>
      <c r="P126" s="482"/>
      <c r="Q126" s="482"/>
      <c r="R126" s="482"/>
      <c r="S126" s="482"/>
      <c r="T126" s="482"/>
      <c r="U126" s="482"/>
      <c r="V126" s="482"/>
      <c r="W126" s="483"/>
      <c r="X126" s="483"/>
      <c r="AA126" s="493"/>
      <c r="AB126" s="493"/>
      <c r="AC126" s="493"/>
      <c r="AD126" s="493"/>
      <c r="AE126" s="493"/>
      <c r="AF126" s="493"/>
      <c r="AG126" s="493"/>
      <c r="AH126" s="493"/>
      <c r="AI126" s="493"/>
      <c r="AJ126" s="493"/>
      <c r="AK126" s="493"/>
      <c r="AL126" s="493"/>
      <c r="AM126" s="493"/>
      <c r="AN126" s="494"/>
      <c r="AO126" s="494"/>
      <c r="AP126" s="494"/>
      <c r="AQ126" s="494"/>
      <c r="AR126" s="96"/>
      <c r="AS126" s="495"/>
      <c r="AT126" s="495"/>
      <c r="AU126" s="495"/>
      <c r="AX126" s="355">
        <f>IF(W126="Oui",5,0)</f>
        <v>0</v>
      </c>
      <c r="AY126" s="355"/>
      <c r="AZ126" s="355">
        <f>AP127</f>
        <v>0</v>
      </c>
      <c r="BA126" s="355"/>
    </row>
    <row r="127" spans="1:55" ht="12" customHeight="1" x14ac:dyDescent="0.3">
      <c r="B127" s="481"/>
      <c r="C127" s="481"/>
      <c r="D127" s="481"/>
      <c r="E127" s="481"/>
      <c r="F127" s="481"/>
      <c r="G127" s="205"/>
      <c r="H127" s="482"/>
      <c r="I127" s="482"/>
      <c r="J127" s="482"/>
      <c r="K127" s="482"/>
      <c r="L127" s="482"/>
      <c r="M127" s="482"/>
      <c r="N127" s="482"/>
      <c r="O127" s="482"/>
      <c r="P127" s="482"/>
      <c r="Q127" s="482"/>
      <c r="R127" s="482"/>
      <c r="S127" s="482"/>
      <c r="T127" s="482"/>
      <c r="U127" s="482"/>
      <c r="V127" s="482"/>
      <c r="W127" s="483"/>
      <c r="X127" s="483"/>
      <c r="AA127" s="484" t="s">
        <v>1029</v>
      </c>
      <c r="AB127" s="484"/>
      <c r="AC127" s="484"/>
      <c r="AD127" s="484"/>
      <c r="AE127" s="484"/>
      <c r="AF127" s="484"/>
      <c r="AG127" s="484"/>
      <c r="AH127" s="484"/>
      <c r="AI127" s="484"/>
      <c r="AJ127" s="484"/>
      <c r="AK127" s="484"/>
      <c r="AL127" s="484"/>
      <c r="AM127" s="484"/>
      <c r="AN127" s="484"/>
      <c r="AO127" s="484"/>
      <c r="AP127" s="487"/>
      <c r="AQ127" s="487"/>
      <c r="AS127" s="495"/>
      <c r="AT127" s="495"/>
      <c r="AU127" s="495"/>
      <c r="AX127" s="355"/>
      <c r="AY127" s="355"/>
      <c r="AZ127" s="355"/>
      <c r="BA127" s="355"/>
    </row>
    <row r="128" spans="1:55" ht="12" customHeight="1" x14ac:dyDescent="0.3">
      <c r="AA128" s="484"/>
      <c r="AB128" s="484"/>
      <c r="AC128" s="484"/>
      <c r="AD128" s="484"/>
      <c r="AE128" s="484"/>
      <c r="AF128" s="484"/>
      <c r="AG128" s="484"/>
      <c r="AH128" s="484"/>
      <c r="AI128" s="484"/>
      <c r="AJ128" s="484"/>
      <c r="AK128" s="484"/>
      <c r="AL128" s="484"/>
      <c r="AM128" s="484"/>
      <c r="AN128" s="484"/>
      <c r="AO128" s="484"/>
      <c r="AP128" s="487"/>
      <c r="AQ128" s="487"/>
      <c r="AS128" s="495"/>
      <c r="AT128" s="495"/>
      <c r="AU128" s="495"/>
    </row>
    <row r="130" spans="1:57" ht="12" customHeight="1" x14ac:dyDescent="0.3">
      <c r="A130" s="310" t="s">
        <v>878</v>
      </c>
      <c r="B130" s="310"/>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X130" s="103">
        <v>1</v>
      </c>
    </row>
    <row r="131" spans="1:57" ht="12" customHeight="1" x14ac:dyDescent="0.3">
      <c r="A131" s="310"/>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10"/>
      <c r="AH131" s="310"/>
      <c r="AI131" s="310"/>
      <c r="AJ131" s="310"/>
      <c r="AK131" s="310"/>
      <c r="AL131" s="310"/>
      <c r="AM131" s="310"/>
      <c r="AN131" s="310"/>
      <c r="AO131" s="310"/>
      <c r="AP131" s="310"/>
      <c r="AQ131" s="310"/>
      <c r="AR131" s="310"/>
      <c r="AS131" s="310"/>
      <c r="AT131" s="310"/>
      <c r="AU131" s="310"/>
      <c r="AV131" s="310"/>
      <c r="AX131" s="103">
        <v>2</v>
      </c>
      <c r="BB131" s="496" t="s">
        <v>191</v>
      </c>
      <c r="BC131" s="496"/>
      <c r="BD131" s="496"/>
      <c r="BE131" s="496"/>
    </row>
    <row r="132" spans="1:57" ht="12" customHeight="1" x14ac:dyDescent="0.3">
      <c r="A132" s="285"/>
      <c r="B132" s="285"/>
      <c r="C132" s="285"/>
      <c r="D132" s="286">
        <f>$D$1</f>
        <v>0</v>
      </c>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381" t="s">
        <v>969</v>
      </c>
      <c r="AO132" s="381"/>
      <c r="AP132" s="381"/>
      <c r="AQ132" s="381"/>
      <c r="AR132" s="381"/>
      <c r="AS132" s="381"/>
      <c r="AT132" s="381"/>
      <c r="AU132" s="381"/>
      <c r="AV132" s="381"/>
      <c r="AX132" s="103">
        <v>3</v>
      </c>
      <c r="BB132" s="496"/>
      <c r="BC132" s="496"/>
      <c r="BD132" s="496"/>
      <c r="BE132" s="496"/>
    </row>
    <row r="133" spans="1:57" ht="12" customHeight="1" x14ac:dyDescent="0.3">
      <c r="A133" s="285"/>
      <c r="B133" s="285"/>
      <c r="C133" s="285"/>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381"/>
      <c r="AO133" s="381"/>
      <c r="AP133" s="381"/>
      <c r="AQ133" s="381"/>
      <c r="AR133" s="381"/>
      <c r="AS133" s="381"/>
      <c r="AT133" s="381"/>
      <c r="AU133" s="381"/>
      <c r="AV133" s="381"/>
      <c r="AX133" s="103">
        <v>4</v>
      </c>
    </row>
    <row r="134" spans="1:57" ht="12" customHeight="1" x14ac:dyDescent="0.3">
      <c r="A134" s="285"/>
      <c r="B134" s="285"/>
      <c r="C134" s="285"/>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381"/>
      <c r="AO134" s="381"/>
      <c r="AP134" s="381"/>
      <c r="AQ134" s="381"/>
      <c r="AR134" s="381"/>
      <c r="AS134" s="381"/>
      <c r="AT134" s="381"/>
      <c r="AU134" s="381"/>
      <c r="AV134" s="381"/>
      <c r="AX134" s="103">
        <v>5</v>
      </c>
    </row>
    <row r="135" spans="1:57" ht="12" customHeight="1" x14ac:dyDescent="0.3">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row>
    <row r="136" spans="1:57" ht="12" customHeight="1" x14ac:dyDescent="0.3">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row>
    <row r="137" spans="1:57" ht="12" customHeight="1" x14ac:dyDescent="0.3">
      <c r="E137" s="485" t="s">
        <v>989</v>
      </c>
      <c r="F137" s="485"/>
      <c r="G137" s="485"/>
      <c r="H137" s="485"/>
      <c r="I137" s="485"/>
      <c r="J137" s="485"/>
      <c r="K137" s="485"/>
      <c r="L137" s="485"/>
      <c r="M137" s="485"/>
      <c r="N137" s="485"/>
      <c r="O137" s="196"/>
      <c r="P137" s="196"/>
      <c r="Q137" s="499" t="s">
        <v>1030</v>
      </c>
      <c r="R137" s="499"/>
      <c r="S137" s="499"/>
      <c r="T137" s="499"/>
      <c r="U137" s="499"/>
      <c r="V137" s="499"/>
      <c r="W137" s="499"/>
      <c r="X137" s="499"/>
      <c r="Y137" s="210"/>
      <c r="Z137" s="502"/>
      <c r="AA137" s="502"/>
      <c r="AB137" s="502"/>
      <c r="AC137" s="503" t="s">
        <v>1031</v>
      </c>
      <c r="AD137" s="503"/>
      <c r="AE137" s="503"/>
      <c r="AF137" s="211"/>
      <c r="AG137" s="196"/>
      <c r="AH137" s="500" t="s">
        <v>1032</v>
      </c>
      <c r="AI137" s="500"/>
      <c r="AJ137" s="500"/>
      <c r="AK137" s="500"/>
      <c r="AL137" s="500"/>
      <c r="AM137" s="500"/>
      <c r="AN137" s="500"/>
      <c r="AO137" s="500"/>
      <c r="AP137" s="500"/>
      <c r="AQ137" s="500"/>
      <c r="AR137" s="500"/>
      <c r="AS137" s="500"/>
      <c r="AT137" s="500"/>
      <c r="AU137" s="196"/>
      <c r="AV137" s="96"/>
    </row>
    <row r="138" spans="1:57" ht="12" customHeight="1" x14ac:dyDescent="0.3">
      <c r="D138" s="96"/>
      <c r="E138" s="485"/>
      <c r="F138" s="485"/>
      <c r="G138" s="485"/>
      <c r="H138" s="485"/>
      <c r="I138" s="485"/>
      <c r="J138" s="485"/>
      <c r="K138" s="485"/>
      <c r="L138" s="485"/>
      <c r="M138" s="485"/>
      <c r="N138" s="485"/>
      <c r="O138" s="196"/>
      <c r="P138" s="196"/>
      <c r="Q138" s="499"/>
      <c r="R138" s="499"/>
      <c r="S138" s="499"/>
      <c r="T138" s="499"/>
      <c r="U138" s="499"/>
      <c r="V138" s="499"/>
      <c r="W138" s="499"/>
      <c r="X138" s="499"/>
      <c r="Y138" s="212"/>
      <c r="Z138" s="502"/>
      <c r="AA138" s="502"/>
      <c r="AB138" s="502"/>
      <c r="AC138" s="503"/>
      <c r="AD138" s="503"/>
      <c r="AE138" s="503"/>
      <c r="AF138" s="213"/>
      <c r="AG138" s="196"/>
      <c r="AH138" s="500"/>
      <c r="AI138" s="500"/>
      <c r="AJ138" s="500"/>
      <c r="AK138" s="500"/>
      <c r="AL138" s="500"/>
      <c r="AM138" s="500"/>
      <c r="AN138" s="500"/>
      <c r="AO138" s="500"/>
      <c r="AP138" s="500"/>
      <c r="AQ138" s="500"/>
      <c r="AR138" s="500"/>
      <c r="AS138" s="500"/>
      <c r="AT138" s="500"/>
      <c r="AU138" s="196"/>
      <c r="AV138" s="96"/>
    </row>
    <row r="139" spans="1:57" ht="12" customHeight="1" x14ac:dyDescent="0.3">
      <c r="E139" s="485"/>
      <c r="F139" s="485"/>
      <c r="G139" s="485"/>
      <c r="H139" s="485"/>
      <c r="I139" s="485"/>
      <c r="J139" s="485"/>
      <c r="K139" s="485"/>
      <c r="L139" s="485"/>
      <c r="M139" s="485"/>
      <c r="N139" s="485"/>
      <c r="O139" s="196"/>
      <c r="P139" s="196"/>
      <c r="Q139" s="499"/>
      <c r="R139" s="499"/>
      <c r="S139" s="499"/>
      <c r="T139" s="499"/>
      <c r="U139" s="499"/>
      <c r="V139" s="499"/>
      <c r="W139" s="499"/>
      <c r="X139" s="499"/>
      <c r="Y139" s="214"/>
      <c r="Z139" s="502"/>
      <c r="AA139" s="502"/>
      <c r="AB139" s="502"/>
      <c r="AC139" s="503"/>
      <c r="AD139" s="503"/>
      <c r="AE139" s="503"/>
      <c r="AF139" s="215"/>
      <c r="AG139" s="196"/>
      <c r="AH139" s="500"/>
      <c r="AI139" s="500"/>
      <c r="AJ139" s="500"/>
      <c r="AK139" s="500"/>
      <c r="AL139" s="500"/>
      <c r="AM139" s="500"/>
      <c r="AN139" s="500"/>
      <c r="AO139" s="500"/>
      <c r="AP139" s="500"/>
      <c r="AQ139" s="500"/>
      <c r="AR139" s="500"/>
      <c r="AS139" s="500"/>
      <c r="AT139" s="500"/>
      <c r="AU139" s="196"/>
      <c r="AV139" s="96"/>
    </row>
    <row r="140" spans="1:57" ht="12" customHeight="1" x14ac:dyDescent="0.3">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196"/>
      <c r="AJ140" s="196"/>
      <c r="AK140" s="196"/>
      <c r="AL140" s="196"/>
      <c r="AM140" s="196"/>
      <c r="AN140" s="196"/>
      <c r="AO140" s="196"/>
      <c r="AP140" s="196"/>
      <c r="AQ140" s="196"/>
      <c r="AR140" s="196"/>
      <c r="AS140" s="196"/>
      <c r="AT140" s="196"/>
      <c r="AU140" s="196"/>
      <c r="AV140" s="96"/>
    </row>
    <row r="141" spans="1:57" ht="12" customHeight="1" x14ac:dyDescent="0.3">
      <c r="AH141" s="501"/>
      <c r="AI141" s="501"/>
      <c r="AJ141" s="501"/>
      <c r="AK141" s="501"/>
      <c r="AL141" s="501"/>
      <c r="AM141" s="501"/>
      <c r="AN141" s="501"/>
      <c r="AO141" s="501"/>
      <c r="AP141" s="501"/>
      <c r="AQ141" s="501"/>
      <c r="AR141" s="501"/>
      <c r="AS141" s="501"/>
      <c r="AT141" s="501"/>
      <c r="AU141" s="196"/>
      <c r="AV141" s="96"/>
    </row>
    <row r="142" spans="1:57" ht="12" customHeight="1" x14ac:dyDescent="0.3">
      <c r="AH142" s="501"/>
      <c r="AI142" s="501"/>
      <c r="AJ142" s="501"/>
      <c r="AK142" s="501"/>
      <c r="AL142" s="501"/>
      <c r="AM142" s="501"/>
      <c r="AN142" s="501"/>
      <c r="AO142" s="501"/>
      <c r="AP142" s="501"/>
      <c r="AQ142" s="501"/>
      <c r="AR142" s="501"/>
      <c r="AS142" s="501"/>
      <c r="AT142" s="501"/>
      <c r="AU142" s="196"/>
      <c r="AV142" s="96"/>
    </row>
    <row r="143" spans="1:57" ht="12" customHeight="1" x14ac:dyDescent="0.3">
      <c r="AH143" s="501"/>
      <c r="AI143" s="501"/>
      <c r="AJ143" s="501"/>
      <c r="AK143" s="501"/>
      <c r="AL143" s="501"/>
      <c r="AM143" s="501"/>
      <c r="AN143" s="501"/>
      <c r="AO143" s="501"/>
      <c r="AP143" s="501"/>
      <c r="AQ143" s="501"/>
      <c r="AR143" s="501"/>
      <c r="AS143" s="501"/>
      <c r="AT143" s="501"/>
      <c r="AU143" s="196"/>
      <c r="AV143" s="96"/>
    </row>
    <row r="144" spans="1:57" ht="12" customHeight="1" x14ac:dyDescent="0.3">
      <c r="AH144" s="501"/>
      <c r="AI144" s="501"/>
      <c r="AJ144" s="501"/>
      <c r="AK144" s="501"/>
      <c r="AL144" s="501"/>
      <c r="AM144" s="501"/>
      <c r="AN144" s="501"/>
      <c r="AO144" s="501"/>
      <c r="AP144" s="501"/>
      <c r="AQ144" s="501"/>
      <c r="AR144" s="501"/>
      <c r="AS144" s="501"/>
      <c r="AT144" s="501"/>
      <c r="AU144" s="196"/>
      <c r="AV144" s="96"/>
    </row>
    <row r="145" spans="7:48" ht="12" customHeight="1" x14ac:dyDescent="0.3">
      <c r="AH145" s="501"/>
      <c r="AI145" s="501"/>
      <c r="AJ145" s="501"/>
      <c r="AK145" s="501"/>
      <c r="AL145" s="501"/>
      <c r="AM145" s="501"/>
      <c r="AN145" s="501"/>
      <c r="AO145" s="501"/>
      <c r="AP145" s="501"/>
      <c r="AQ145" s="501"/>
      <c r="AR145" s="501"/>
      <c r="AS145" s="501"/>
      <c r="AT145" s="501"/>
      <c r="AU145" s="196"/>
      <c r="AV145" s="96"/>
    </row>
    <row r="146" spans="7:48" ht="12" customHeight="1" x14ac:dyDescent="0.3">
      <c r="AH146" s="501"/>
      <c r="AI146" s="501"/>
      <c r="AJ146" s="501"/>
      <c r="AK146" s="501"/>
      <c r="AL146" s="501"/>
      <c r="AM146" s="501"/>
      <c r="AN146" s="501"/>
      <c r="AO146" s="501"/>
      <c r="AP146" s="501"/>
      <c r="AQ146" s="501"/>
      <c r="AR146" s="501"/>
      <c r="AS146" s="501"/>
      <c r="AT146" s="501"/>
      <c r="AU146" s="196"/>
      <c r="AV146" s="96"/>
    </row>
    <row r="147" spans="7:48" ht="12" customHeight="1" x14ac:dyDescent="0.3">
      <c r="AH147" s="501"/>
      <c r="AI147" s="501"/>
      <c r="AJ147" s="501"/>
      <c r="AK147" s="501"/>
      <c r="AL147" s="501"/>
      <c r="AM147" s="501"/>
      <c r="AN147" s="501"/>
      <c r="AO147" s="501"/>
      <c r="AP147" s="501"/>
      <c r="AQ147" s="501"/>
      <c r="AR147" s="501"/>
      <c r="AS147" s="501"/>
      <c r="AT147" s="501"/>
      <c r="AU147" s="196"/>
      <c r="AV147" s="96"/>
    </row>
    <row r="148" spans="7:48" ht="12" customHeight="1" x14ac:dyDescent="0.3">
      <c r="AH148" s="501"/>
      <c r="AI148" s="501"/>
      <c r="AJ148" s="501"/>
      <c r="AK148" s="501"/>
      <c r="AL148" s="501"/>
      <c r="AM148" s="501"/>
      <c r="AN148" s="501"/>
      <c r="AO148" s="501"/>
      <c r="AP148" s="501"/>
      <c r="AQ148" s="501"/>
      <c r="AR148" s="501"/>
      <c r="AS148" s="501"/>
      <c r="AT148" s="501"/>
      <c r="AU148" s="196"/>
      <c r="AV148" s="96"/>
    </row>
    <row r="149" spans="7:48" ht="12" customHeight="1" x14ac:dyDescent="0.3">
      <c r="G149" s="115"/>
      <c r="H149" s="498" t="s">
        <v>881</v>
      </c>
      <c r="I149" s="498"/>
      <c r="J149" s="498" t="s">
        <v>1033</v>
      </c>
      <c r="K149" s="498"/>
      <c r="AH149" s="501"/>
      <c r="AI149" s="501"/>
      <c r="AJ149" s="501"/>
      <c r="AK149" s="501"/>
      <c r="AL149" s="501"/>
      <c r="AM149" s="501"/>
      <c r="AN149" s="501"/>
      <c r="AO149" s="501"/>
      <c r="AP149" s="501"/>
      <c r="AQ149" s="501"/>
      <c r="AR149" s="501"/>
      <c r="AS149" s="501"/>
      <c r="AT149" s="501"/>
      <c r="AU149" s="196"/>
      <c r="AV149" s="96"/>
    </row>
    <row r="150" spans="7:48" ht="12" customHeight="1" x14ac:dyDescent="0.3">
      <c r="G150" s="115" t="str">
        <f>B98</f>
        <v>Objectifs</v>
      </c>
      <c r="H150" s="497">
        <f>AS98</f>
        <v>0</v>
      </c>
      <c r="I150" s="497"/>
      <c r="J150" s="498">
        <v>5</v>
      </c>
      <c r="K150" s="498"/>
      <c r="AH150" s="501"/>
      <c r="AI150" s="501"/>
      <c r="AJ150" s="501"/>
      <c r="AK150" s="501"/>
      <c r="AL150" s="501"/>
      <c r="AM150" s="501"/>
      <c r="AN150" s="501"/>
      <c r="AO150" s="501"/>
      <c r="AP150" s="501"/>
      <c r="AQ150" s="501"/>
      <c r="AR150" s="501"/>
      <c r="AS150" s="501"/>
      <c r="AT150" s="501"/>
      <c r="AU150" s="196"/>
      <c r="AV150" s="96"/>
    </row>
    <row r="151" spans="7:48" ht="12" customHeight="1" x14ac:dyDescent="0.3">
      <c r="G151" s="115" t="str">
        <f>B103</f>
        <v>Méthode</v>
      </c>
      <c r="H151" s="497">
        <f>AS103</f>
        <v>0</v>
      </c>
      <c r="I151" s="497"/>
      <c r="J151" s="498">
        <v>5</v>
      </c>
      <c r="K151" s="498"/>
      <c r="AH151" s="501"/>
      <c r="AI151" s="501"/>
      <c r="AJ151" s="501"/>
      <c r="AK151" s="501"/>
      <c r="AL151" s="501"/>
      <c r="AM151" s="501"/>
      <c r="AN151" s="501"/>
      <c r="AO151" s="501"/>
      <c r="AP151" s="501"/>
      <c r="AQ151" s="501"/>
      <c r="AR151" s="501"/>
      <c r="AS151" s="501"/>
      <c r="AT151" s="501"/>
      <c r="AU151" s="196"/>
      <c r="AV151" s="96"/>
    </row>
    <row r="152" spans="7:48" ht="12" customHeight="1" x14ac:dyDescent="0.3">
      <c r="G152" s="115" t="str">
        <f>B108</f>
        <v>Mise en œuvre</v>
      </c>
      <c r="H152" s="497">
        <f>AS108</f>
        <v>0</v>
      </c>
      <c r="I152" s="497"/>
      <c r="J152" s="498">
        <v>5</v>
      </c>
      <c r="K152" s="498"/>
      <c r="AH152" s="501"/>
      <c r="AI152" s="501"/>
      <c r="AJ152" s="501"/>
      <c r="AK152" s="501"/>
      <c r="AL152" s="501"/>
      <c r="AM152" s="501"/>
      <c r="AN152" s="501"/>
      <c r="AO152" s="501"/>
      <c r="AP152" s="501"/>
      <c r="AQ152" s="501"/>
      <c r="AR152" s="501"/>
      <c r="AS152" s="501"/>
      <c r="AT152" s="501"/>
      <c r="AU152" s="196"/>
      <c r="AV152" s="96"/>
    </row>
    <row r="153" spans="7:48" ht="12" customHeight="1" x14ac:dyDescent="0.3">
      <c r="G153" s="115" t="str">
        <f>B115</f>
        <v>Moyens</v>
      </c>
      <c r="H153" s="497">
        <f>AS115</f>
        <v>0</v>
      </c>
      <c r="I153" s="497"/>
      <c r="J153" s="498">
        <v>5</v>
      </c>
      <c r="K153" s="498"/>
      <c r="AH153" s="196"/>
      <c r="AI153" s="196"/>
      <c r="AJ153" s="196"/>
      <c r="AK153" s="196"/>
      <c r="AL153" s="196"/>
      <c r="AM153" s="196"/>
      <c r="AN153" s="196"/>
      <c r="AO153" s="196"/>
      <c r="AP153" s="196"/>
      <c r="AQ153" s="196"/>
      <c r="AR153" s="196"/>
      <c r="AS153" s="196"/>
      <c r="AT153" s="196"/>
      <c r="AU153" s="196"/>
      <c r="AV153" s="96"/>
    </row>
    <row r="154" spans="7:48" ht="12" customHeight="1" x14ac:dyDescent="0.3">
      <c r="G154" s="115" t="str">
        <f>B122</f>
        <v>Suivi - Evaluation</v>
      </c>
      <c r="H154" s="497">
        <f>AS122</f>
        <v>0</v>
      </c>
      <c r="I154" s="497"/>
      <c r="J154" s="498">
        <v>5</v>
      </c>
      <c r="K154" s="498"/>
      <c r="AH154" s="504" t="s">
        <v>1034</v>
      </c>
      <c r="AI154" s="504"/>
      <c r="AJ154" s="504"/>
      <c r="AK154" s="504"/>
      <c r="AL154" s="504"/>
      <c r="AM154" s="504"/>
      <c r="AN154" s="504"/>
      <c r="AO154" s="504"/>
      <c r="AP154" s="504"/>
      <c r="AQ154" s="504"/>
      <c r="AR154" s="504"/>
      <c r="AS154" s="504"/>
      <c r="AT154" s="504"/>
      <c r="AU154" s="196"/>
      <c r="AV154" s="96"/>
    </row>
    <row r="155" spans="7:48" ht="12" customHeight="1" x14ac:dyDescent="0.3">
      <c r="G155" s="115" t="s">
        <v>1033</v>
      </c>
      <c r="H155" s="497">
        <f>(H150+H151+H152+H153+H154)/5</f>
        <v>0</v>
      </c>
      <c r="I155" s="497"/>
      <c r="J155" s="498"/>
      <c r="K155" s="498"/>
      <c r="AH155" s="504"/>
      <c r="AI155" s="504"/>
      <c r="AJ155" s="504"/>
      <c r="AK155" s="504"/>
      <c r="AL155" s="504"/>
      <c r="AM155" s="504"/>
      <c r="AN155" s="504"/>
      <c r="AO155" s="504"/>
      <c r="AP155" s="504"/>
      <c r="AQ155" s="504"/>
      <c r="AR155" s="504"/>
      <c r="AS155" s="504"/>
      <c r="AT155" s="504"/>
      <c r="AU155" s="196"/>
      <c r="AV155" s="96"/>
    </row>
    <row r="156" spans="7:48" ht="12" customHeight="1" x14ac:dyDescent="0.3">
      <c r="AH156" s="505" t="s">
        <v>1035</v>
      </c>
      <c r="AI156" s="505"/>
      <c r="AJ156" s="505"/>
      <c r="AK156" s="505"/>
      <c r="AL156" s="505"/>
      <c r="AM156" s="505"/>
      <c r="AN156" s="505"/>
      <c r="AO156" s="98"/>
      <c r="AP156" s="506"/>
      <c r="AQ156" s="506"/>
      <c r="AR156" s="506"/>
      <c r="AS156" s="506"/>
      <c r="AT156" s="506"/>
      <c r="AU156" s="196"/>
      <c r="AV156" s="96"/>
    </row>
    <row r="157" spans="7:48" ht="12" customHeight="1" x14ac:dyDescent="0.3">
      <c r="AH157" s="505"/>
      <c r="AI157" s="505"/>
      <c r="AJ157" s="505"/>
      <c r="AK157" s="505"/>
      <c r="AL157" s="505"/>
      <c r="AM157" s="505"/>
      <c r="AN157" s="505"/>
      <c r="AO157" s="98"/>
      <c r="AP157" s="506"/>
      <c r="AQ157" s="506"/>
      <c r="AR157" s="506"/>
      <c r="AS157" s="506"/>
      <c r="AT157" s="506"/>
      <c r="AU157" s="196"/>
      <c r="AV157" s="96"/>
    </row>
    <row r="158" spans="7:48" ht="12" customHeight="1" x14ac:dyDescent="0.3">
      <c r="AH158" s="505" t="s">
        <v>1036</v>
      </c>
      <c r="AI158" s="505"/>
      <c r="AJ158" s="505"/>
      <c r="AK158" s="505"/>
      <c r="AL158" s="505"/>
      <c r="AM158" s="505"/>
      <c r="AN158" s="505"/>
      <c r="AP158" s="507">
        <f>Financement!W25</f>
        <v>0</v>
      </c>
      <c r="AQ158" s="507"/>
      <c r="AR158" s="507"/>
      <c r="AS158" s="507"/>
      <c r="AT158" s="507"/>
      <c r="AU158" s="196"/>
      <c r="AV158" s="96"/>
    </row>
    <row r="159" spans="7:48" ht="12" customHeight="1" x14ac:dyDescent="0.3">
      <c r="AH159" s="505"/>
      <c r="AI159" s="505"/>
      <c r="AJ159" s="505"/>
      <c r="AK159" s="505"/>
      <c r="AL159" s="505"/>
      <c r="AM159" s="505"/>
      <c r="AN159" s="505"/>
      <c r="AP159" s="507"/>
      <c r="AQ159" s="507"/>
      <c r="AR159" s="507"/>
      <c r="AS159" s="507"/>
      <c r="AT159" s="507"/>
      <c r="AU159" s="196"/>
      <c r="AV159" s="96"/>
    </row>
    <row r="160" spans="7:48" ht="12" customHeight="1" x14ac:dyDescent="0.3">
      <c r="AH160" s="508" t="s">
        <v>1037</v>
      </c>
      <c r="AI160" s="508"/>
      <c r="AJ160" s="508"/>
      <c r="AK160" s="508"/>
      <c r="AL160" s="508"/>
      <c r="AM160" s="508"/>
      <c r="AN160" s="508"/>
      <c r="AO160" s="115"/>
      <c r="AP160" s="509"/>
      <c r="AQ160" s="509"/>
      <c r="AR160" s="509"/>
      <c r="AS160" s="509"/>
      <c r="AT160" s="509"/>
      <c r="AU160" s="196"/>
      <c r="AV160" s="96"/>
    </row>
    <row r="161" spans="1:50" ht="12" customHeight="1" x14ac:dyDescent="0.3">
      <c r="AH161" s="508"/>
      <c r="AI161" s="508"/>
      <c r="AJ161" s="508"/>
      <c r="AK161" s="508"/>
      <c r="AL161" s="508"/>
      <c r="AM161" s="508"/>
      <c r="AN161" s="508"/>
      <c r="AO161" s="115"/>
      <c r="AP161" s="509"/>
      <c r="AQ161" s="509"/>
      <c r="AR161" s="509"/>
      <c r="AS161" s="509"/>
      <c r="AT161" s="509"/>
      <c r="AU161" s="196"/>
      <c r="AV161" s="96"/>
    </row>
    <row r="162" spans="1:50" ht="12" customHeight="1" x14ac:dyDescent="0.3">
      <c r="AH162" s="512" t="s">
        <v>1038</v>
      </c>
      <c r="AI162" s="512"/>
      <c r="AJ162" s="512"/>
      <c r="AK162" s="512"/>
      <c r="AL162" s="512"/>
      <c r="AM162" s="512"/>
      <c r="AN162" s="512"/>
      <c r="AO162" s="512"/>
      <c r="AP162" s="512"/>
      <c r="AQ162" s="512"/>
      <c r="AR162" s="512"/>
      <c r="AS162" s="512"/>
      <c r="AT162" s="512"/>
      <c r="AV162" s="96"/>
    </row>
    <row r="163" spans="1:50" ht="12" customHeight="1" x14ac:dyDescent="0.3">
      <c r="AH163" s="513" t="str">
        <f>IF(AI164+AL164+AO164+AR164=AP160,"","A SAISIR")</f>
        <v/>
      </c>
      <c r="AI163" s="514" t="s">
        <v>1039</v>
      </c>
      <c r="AJ163" s="514"/>
      <c r="AK163" s="514"/>
      <c r="AL163" s="514" t="s">
        <v>78</v>
      </c>
      <c r="AM163" s="514"/>
      <c r="AN163" s="514"/>
      <c r="AO163" s="514" t="s">
        <v>53</v>
      </c>
      <c r="AP163" s="514"/>
      <c r="AQ163" s="514"/>
      <c r="AR163" s="515" t="s">
        <v>54</v>
      </c>
      <c r="AS163" s="515"/>
      <c r="AT163" s="515"/>
      <c r="AV163" s="96"/>
    </row>
    <row r="164" spans="1:50" ht="12" customHeight="1" x14ac:dyDescent="0.3">
      <c r="AH164" s="513"/>
      <c r="AI164" s="516"/>
      <c r="AJ164" s="516"/>
      <c r="AK164" s="516"/>
      <c r="AL164" s="516"/>
      <c r="AM164" s="516"/>
      <c r="AN164" s="516"/>
      <c r="AO164" s="516"/>
      <c r="AP164" s="516"/>
      <c r="AQ164" s="516"/>
      <c r="AR164" s="517"/>
      <c r="AS164" s="517"/>
      <c r="AT164" s="517"/>
      <c r="AV164" s="96"/>
    </row>
    <row r="165" spans="1:50" ht="12" customHeight="1" x14ac:dyDescent="0.3">
      <c r="AH165" s="513"/>
      <c r="AI165" s="516"/>
      <c r="AJ165" s="516"/>
      <c r="AK165" s="516"/>
      <c r="AL165" s="516"/>
      <c r="AM165" s="516"/>
      <c r="AN165" s="516"/>
      <c r="AO165" s="516"/>
      <c r="AP165" s="516"/>
      <c r="AQ165" s="516"/>
      <c r="AR165" s="517"/>
      <c r="AS165" s="517"/>
      <c r="AT165" s="517"/>
      <c r="AV165" s="96"/>
    </row>
    <row r="166" spans="1:50" ht="12" customHeight="1" x14ac:dyDescent="0.3">
      <c r="AH166" s="510" t="s">
        <v>1040</v>
      </c>
      <c r="AI166" s="510"/>
      <c r="AJ166" s="510"/>
      <c r="AK166" s="511"/>
      <c r="AL166" s="511"/>
      <c r="AM166" s="511"/>
      <c r="AN166" s="511"/>
      <c r="AO166" s="511"/>
      <c r="AP166" s="511"/>
      <c r="AQ166" s="511"/>
      <c r="AR166" s="511"/>
      <c r="AS166" s="511"/>
      <c r="AT166" s="511"/>
      <c r="AV166" s="96"/>
    </row>
    <row r="167" spans="1:50" ht="12" customHeight="1" x14ac:dyDescent="0.3">
      <c r="AH167" s="510"/>
      <c r="AI167" s="510"/>
      <c r="AJ167" s="510"/>
      <c r="AK167" s="511"/>
      <c r="AL167" s="511"/>
      <c r="AM167" s="511"/>
      <c r="AN167" s="511"/>
      <c r="AO167" s="511"/>
      <c r="AP167" s="511"/>
      <c r="AQ167" s="511"/>
      <c r="AR167" s="511"/>
      <c r="AS167" s="511"/>
      <c r="AT167" s="511"/>
      <c r="AV167" s="96"/>
    </row>
    <row r="168" spans="1:50" ht="12" customHeight="1" x14ac:dyDescent="0.3">
      <c r="B168" s="115" t="s">
        <v>970</v>
      </c>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510"/>
      <c r="AI168" s="510"/>
      <c r="AJ168" s="510"/>
      <c r="AK168" s="511"/>
      <c r="AL168" s="511"/>
      <c r="AM168" s="511"/>
      <c r="AN168" s="511"/>
      <c r="AO168" s="511"/>
      <c r="AP168" s="511"/>
      <c r="AQ168" s="511"/>
      <c r="AR168" s="511"/>
      <c r="AS168" s="511"/>
      <c r="AT168" s="511"/>
      <c r="AU168" s="96"/>
      <c r="AV168" s="96"/>
    </row>
    <row r="169" spans="1:50" ht="12" customHeight="1" x14ac:dyDescent="0.3">
      <c r="B169" s="115" t="s">
        <v>971</v>
      </c>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row>
    <row r="172" spans="1:50" ht="12" customHeight="1" x14ac:dyDescent="0.3">
      <c r="A172" s="310" t="s">
        <v>1041</v>
      </c>
      <c r="B172" s="310"/>
      <c r="C172" s="310"/>
      <c r="D172" s="310"/>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310"/>
      <c r="AJ172" s="310"/>
      <c r="AK172" s="310"/>
      <c r="AL172" s="310"/>
      <c r="AM172" s="310"/>
      <c r="AN172" s="310"/>
      <c r="AO172" s="310"/>
      <c r="AP172" s="310"/>
      <c r="AQ172" s="310"/>
      <c r="AR172" s="310"/>
      <c r="AS172" s="310"/>
      <c r="AT172" s="310"/>
      <c r="AU172" s="310"/>
      <c r="AV172" s="310"/>
    </row>
    <row r="173" spans="1:50" ht="12" customHeight="1" x14ac:dyDescent="0.3">
      <c r="AQ173" s="103"/>
      <c r="AR173" s="103"/>
      <c r="AS173" s="103"/>
      <c r="AT173" s="103"/>
      <c r="AU173" s="103"/>
      <c r="AV173" s="103"/>
      <c r="AX173" s="103" t="s">
        <v>1042</v>
      </c>
    </row>
    <row r="174" spans="1:50" ht="12" customHeight="1" x14ac:dyDescent="0.3">
      <c r="AQ174" s="103"/>
      <c r="AR174" s="316" t="s">
        <v>191</v>
      </c>
      <c r="AS174" s="316"/>
      <c r="AT174" s="316"/>
      <c r="AU174" s="316"/>
      <c r="AX174" s="103" t="s">
        <v>1043</v>
      </c>
    </row>
    <row r="175" spans="1:50" ht="12" customHeight="1" x14ac:dyDescent="0.3">
      <c r="AQ175" s="103"/>
      <c r="AR175" s="316"/>
      <c r="AS175" s="316"/>
      <c r="AT175" s="316"/>
      <c r="AU175" s="316"/>
      <c r="AX175" s="103" t="s">
        <v>1044</v>
      </c>
    </row>
    <row r="176" spans="1:50" ht="12" customHeight="1" x14ac:dyDescent="0.3">
      <c r="AQ176" s="103"/>
      <c r="AR176" s="103"/>
      <c r="AS176" s="103"/>
      <c r="AT176" s="103"/>
      <c r="AU176" s="103"/>
      <c r="AV176" s="103"/>
    </row>
  </sheetData>
  <mergeCells count="200">
    <mergeCell ref="A172:AV172"/>
    <mergeCell ref="AR174:AU175"/>
    <mergeCell ref="AH154:AT155"/>
    <mergeCell ref="H155:I155"/>
    <mergeCell ref="J155:K155"/>
    <mergeCell ref="AH156:AN157"/>
    <mergeCell ref="AP156:AT157"/>
    <mergeCell ref="AH158:AN159"/>
    <mergeCell ref="AP158:AT159"/>
    <mergeCell ref="AH160:AN161"/>
    <mergeCell ref="AP160:AT161"/>
    <mergeCell ref="AH166:AJ168"/>
    <mergeCell ref="AK166:AT168"/>
    <mergeCell ref="AH162:AT162"/>
    <mergeCell ref="AH163:AH165"/>
    <mergeCell ref="AI163:AK163"/>
    <mergeCell ref="AL163:AN163"/>
    <mergeCell ref="AO163:AQ163"/>
    <mergeCell ref="AR163:AT163"/>
    <mergeCell ref="AI164:AK165"/>
    <mergeCell ref="AL164:AN165"/>
    <mergeCell ref="AO164:AQ165"/>
    <mergeCell ref="AR164:AT165"/>
    <mergeCell ref="H152:I152"/>
    <mergeCell ref="J152:K152"/>
    <mergeCell ref="E137:N139"/>
    <mergeCell ref="Q137:X139"/>
    <mergeCell ref="H153:I153"/>
    <mergeCell ref="J153:K153"/>
    <mergeCell ref="H154:I154"/>
    <mergeCell ref="J154:K154"/>
    <mergeCell ref="AH137:AT139"/>
    <mergeCell ref="AH141:AT152"/>
    <mergeCell ref="H149:I149"/>
    <mergeCell ref="J149:K149"/>
    <mergeCell ref="H150:I150"/>
    <mergeCell ref="J150:K150"/>
    <mergeCell ref="Z137:AB139"/>
    <mergeCell ref="AC137:AE139"/>
    <mergeCell ref="A130:AV130"/>
    <mergeCell ref="A131:AV131"/>
    <mergeCell ref="BB131:BE132"/>
    <mergeCell ref="A132:C134"/>
    <mergeCell ref="D132:AM134"/>
    <mergeCell ref="AN132:AV134"/>
    <mergeCell ref="H151:I151"/>
    <mergeCell ref="J151:K151"/>
    <mergeCell ref="B122:F127"/>
    <mergeCell ref="H122:V123"/>
    <mergeCell ref="W122:X123"/>
    <mergeCell ref="AA122:AO123"/>
    <mergeCell ref="BB117:BC118"/>
    <mergeCell ref="H119:V120"/>
    <mergeCell ref="W119:X120"/>
    <mergeCell ref="AA119:AO120"/>
    <mergeCell ref="AP119:AQ120"/>
    <mergeCell ref="AX119:AY120"/>
    <mergeCell ref="H124:V125"/>
    <mergeCell ref="W124:X125"/>
    <mergeCell ref="AX124:AY125"/>
    <mergeCell ref="AA125:AM126"/>
    <mergeCell ref="AN125:AQ126"/>
    <mergeCell ref="H126:V127"/>
    <mergeCell ref="W126:X127"/>
    <mergeCell ref="AX126:AY127"/>
    <mergeCell ref="AZ126:BA127"/>
    <mergeCell ref="AA127:AO128"/>
    <mergeCell ref="AP127:AQ128"/>
    <mergeCell ref="AP122:AQ123"/>
    <mergeCell ref="AS122:AU128"/>
    <mergeCell ref="AX122:AY123"/>
    <mergeCell ref="B115:F120"/>
    <mergeCell ref="H115:X116"/>
    <mergeCell ref="AA115:AF116"/>
    <mergeCell ref="AG115:AH116"/>
    <mergeCell ref="AJ115:AO116"/>
    <mergeCell ref="AP115:AQ116"/>
    <mergeCell ref="AS115:AU120"/>
    <mergeCell ref="AX115:AY116"/>
    <mergeCell ref="AZ115:BA116"/>
    <mergeCell ref="H117:X118"/>
    <mergeCell ref="AA117:AC118"/>
    <mergeCell ref="AD117:AE118"/>
    <mergeCell ref="AG117:AI118"/>
    <mergeCell ref="AJ117:AK118"/>
    <mergeCell ref="AM117:AO118"/>
    <mergeCell ref="AP117:AQ118"/>
    <mergeCell ref="AX117:AY118"/>
    <mergeCell ref="AZ117:BA118"/>
    <mergeCell ref="AX108:AY109"/>
    <mergeCell ref="H110:V111"/>
    <mergeCell ref="W110:X111"/>
    <mergeCell ref="AA110:AO111"/>
    <mergeCell ref="AP110:AQ111"/>
    <mergeCell ref="AX110:AY111"/>
    <mergeCell ref="H112:V113"/>
    <mergeCell ref="W112:X113"/>
    <mergeCell ref="AP112:AQ113"/>
    <mergeCell ref="AX112:AY113"/>
    <mergeCell ref="B108:F113"/>
    <mergeCell ref="H108:V109"/>
    <mergeCell ref="W108:X109"/>
    <mergeCell ref="AA108:AO109"/>
    <mergeCell ref="AA112:AO113"/>
    <mergeCell ref="AP103:AQ104"/>
    <mergeCell ref="B103:F106"/>
    <mergeCell ref="AP108:AQ109"/>
    <mergeCell ref="AS108:AU113"/>
    <mergeCell ref="AS98:AU101"/>
    <mergeCell ref="AX98:AY99"/>
    <mergeCell ref="H100:V101"/>
    <mergeCell ref="W100:X101"/>
    <mergeCell ref="AA100:AO101"/>
    <mergeCell ref="AP100:AQ101"/>
    <mergeCell ref="AX100:AY101"/>
    <mergeCell ref="AS103:AU106"/>
    <mergeCell ref="AX103:AY104"/>
    <mergeCell ref="H105:V106"/>
    <mergeCell ref="W105:X106"/>
    <mergeCell ref="AA105:AO106"/>
    <mergeCell ref="AP105:AQ106"/>
    <mergeCell ref="AX105:AY106"/>
    <mergeCell ref="H103:V104"/>
    <mergeCell ref="W103:X104"/>
    <mergeCell ref="AA103:AO104"/>
    <mergeCell ref="B98:F101"/>
    <mergeCell ref="H98:V99"/>
    <mergeCell ref="W98:X99"/>
    <mergeCell ref="AA98:AO99"/>
    <mergeCell ref="AM94:AM96"/>
    <mergeCell ref="AN94:AP96"/>
    <mergeCell ref="E94:Q96"/>
    <mergeCell ref="V94:Z96"/>
    <mergeCell ref="AA94:AA96"/>
    <mergeCell ref="AB94:AD96"/>
    <mergeCell ref="AP98:AQ99"/>
    <mergeCell ref="A88:AV88"/>
    <mergeCell ref="A89:C91"/>
    <mergeCell ref="D89:AM91"/>
    <mergeCell ref="AN89:AV91"/>
    <mergeCell ref="AX85:AY86"/>
    <mergeCell ref="AZ85:BA86"/>
    <mergeCell ref="AQ94:AQ96"/>
    <mergeCell ref="AR94:AT96"/>
    <mergeCell ref="AE94:AE96"/>
    <mergeCell ref="AF94:AH96"/>
    <mergeCell ref="AI94:AI96"/>
    <mergeCell ref="AJ94:AL96"/>
    <mergeCell ref="D59:F61"/>
    <mergeCell ref="H59:AK61"/>
    <mergeCell ref="AM59:AO61"/>
    <mergeCell ref="BB85:BC86"/>
    <mergeCell ref="BD85:BE86"/>
    <mergeCell ref="D64:F66"/>
    <mergeCell ref="H64:AK66"/>
    <mergeCell ref="AM64:AO66"/>
    <mergeCell ref="H70:AO72"/>
    <mergeCell ref="E44:AU46"/>
    <mergeCell ref="D49:F51"/>
    <mergeCell ref="H49:AK51"/>
    <mergeCell ref="AM49:AO51"/>
    <mergeCell ref="A38:AV38"/>
    <mergeCell ref="A39:C41"/>
    <mergeCell ref="D39:AM41"/>
    <mergeCell ref="AN39:AV41"/>
    <mergeCell ref="D54:F56"/>
    <mergeCell ref="H54:AK56"/>
    <mergeCell ref="AM54:AO56"/>
    <mergeCell ref="F27:N28"/>
    <mergeCell ref="P27:AU28"/>
    <mergeCell ref="F30:N31"/>
    <mergeCell ref="P30:AU31"/>
    <mergeCell ref="F21:N22"/>
    <mergeCell ref="P21:AU22"/>
    <mergeCell ref="F33:N34"/>
    <mergeCell ref="P33:AU34"/>
    <mergeCell ref="F36:N37"/>
    <mergeCell ref="P36:AC37"/>
    <mergeCell ref="AE36:AM37"/>
    <mergeCell ref="AO36:AP37"/>
    <mergeCell ref="AQ36:AU37"/>
    <mergeCell ref="F24:N25"/>
    <mergeCell ref="P24:AU25"/>
    <mergeCell ref="A1:C3"/>
    <mergeCell ref="D1:AM3"/>
    <mergeCell ref="AN1:AV3"/>
    <mergeCell ref="A4:AV6"/>
    <mergeCell ref="AZ21:BA22"/>
    <mergeCell ref="BB14:BC15"/>
    <mergeCell ref="F18:N19"/>
    <mergeCell ref="P18:Q19"/>
    <mergeCell ref="W18:AE19"/>
    <mergeCell ref="AG18:AK19"/>
    <mergeCell ref="AX18:AY19"/>
    <mergeCell ref="AZ18:BA19"/>
    <mergeCell ref="BB18:BC19"/>
    <mergeCell ref="B7:AU11"/>
    <mergeCell ref="E14:AU16"/>
    <mergeCell ref="AX14:AY15"/>
    <mergeCell ref="AZ14:BA15"/>
  </mergeCells>
  <phoneticPr fontId="0" type="noConversion"/>
  <conditionalFormatting sqref="B7">
    <cfRule type="cellIs" dxfId="47" priority="2" operator="equal">
      <formula>0</formula>
    </cfRule>
  </conditionalFormatting>
  <conditionalFormatting sqref="H70">
    <cfRule type="cellIs" dxfId="46" priority="3" operator="equal">
      <formula>"Projet rejeté"</formula>
    </cfRule>
  </conditionalFormatting>
  <conditionalFormatting sqref="AM54 AM59 AM64 AM49">
    <cfRule type="cellIs" dxfId="45" priority="4" operator="equal">
      <formula>"Non"</formula>
    </cfRule>
  </conditionalFormatting>
  <conditionalFormatting sqref="W98:X101">
    <cfRule type="cellIs" dxfId="44" priority="5" operator="equal">
      <formula>0</formula>
    </cfRule>
  </conditionalFormatting>
  <conditionalFormatting sqref="W98:X101">
    <cfRule type="cellIs" dxfId="43" priority="6" operator="equal">
      <formula>"oui"</formula>
    </cfRule>
  </conditionalFormatting>
  <conditionalFormatting sqref="AA98:AQ99">
    <cfRule type="expression" dxfId="42" priority="7">
      <formula>$W98="Non"</formula>
    </cfRule>
  </conditionalFormatting>
  <conditionalFormatting sqref="AA100:AO101">
    <cfRule type="expression" dxfId="41" priority="8">
      <formula>$W100="Non"</formula>
    </cfRule>
  </conditionalFormatting>
  <conditionalFormatting sqref="AA103:AO106">
    <cfRule type="expression" dxfId="40" priority="9">
      <formula>$W103="Non"</formula>
    </cfRule>
  </conditionalFormatting>
  <conditionalFormatting sqref="AA108:AO113">
    <cfRule type="expression" dxfId="39" priority="10">
      <formula>$W108="Non"</formula>
    </cfRule>
  </conditionalFormatting>
  <conditionalFormatting sqref="AP127:AQ128">
    <cfRule type="expression" dxfId="38" priority="11">
      <formula>$W127="Non"</formula>
    </cfRule>
  </conditionalFormatting>
  <conditionalFormatting sqref="AA122:AO123">
    <cfRule type="expression" dxfId="37" priority="12">
      <formula>$W122="Non"</formula>
    </cfRule>
  </conditionalFormatting>
  <conditionalFormatting sqref="AA119:AO120">
    <cfRule type="expression" dxfId="36" priority="13">
      <formula>$W119="Non"</formula>
    </cfRule>
  </conditionalFormatting>
  <conditionalFormatting sqref="AP119:AQ120">
    <cfRule type="expression" dxfId="35" priority="14">
      <formula>$W119="Non"</formula>
    </cfRule>
  </conditionalFormatting>
  <conditionalFormatting sqref="AP122:AQ123">
    <cfRule type="expression" dxfId="34" priority="15">
      <formula>$W122="Non"</formula>
    </cfRule>
  </conditionalFormatting>
  <conditionalFormatting sqref="AP156:AT157">
    <cfRule type="cellIs" dxfId="33" priority="16" operator="equal">
      <formula>0</formula>
    </cfRule>
  </conditionalFormatting>
  <conditionalFormatting sqref="W103:X104">
    <cfRule type="cellIs" dxfId="32" priority="17" operator="equal">
      <formula>0</formula>
    </cfRule>
  </conditionalFormatting>
  <conditionalFormatting sqref="W103:X104">
    <cfRule type="cellIs" dxfId="31" priority="18" operator="equal">
      <formula>"oui"</formula>
    </cfRule>
  </conditionalFormatting>
  <conditionalFormatting sqref="W105:X106">
    <cfRule type="cellIs" dxfId="30" priority="19" operator="equal">
      <formula>0</formula>
    </cfRule>
  </conditionalFormatting>
  <conditionalFormatting sqref="W105:X106">
    <cfRule type="cellIs" dxfId="29" priority="20" operator="equal">
      <formula>"oui"</formula>
    </cfRule>
  </conditionalFormatting>
  <conditionalFormatting sqref="W108:X109">
    <cfRule type="cellIs" dxfId="28" priority="21" operator="equal">
      <formula>0</formula>
    </cfRule>
  </conditionalFormatting>
  <conditionalFormatting sqref="W108:X109">
    <cfRule type="cellIs" dxfId="27" priority="22" operator="equal">
      <formula>"oui"</formula>
    </cfRule>
  </conditionalFormatting>
  <conditionalFormatting sqref="W110:X111">
    <cfRule type="cellIs" dxfId="26" priority="23" operator="equal">
      <formula>0</formula>
    </cfRule>
  </conditionalFormatting>
  <conditionalFormatting sqref="W110:X111">
    <cfRule type="cellIs" dxfId="25" priority="24" operator="equal">
      <formula>"oui"</formula>
    </cfRule>
  </conditionalFormatting>
  <conditionalFormatting sqref="W112:X113">
    <cfRule type="cellIs" dxfId="24" priority="25" operator="equal">
      <formula>0</formula>
    </cfRule>
  </conditionalFormatting>
  <conditionalFormatting sqref="W112:X113">
    <cfRule type="cellIs" dxfId="23" priority="26" operator="equal">
      <formula>"oui"</formula>
    </cfRule>
  </conditionalFormatting>
  <conditionalFormatting sqref="W119:X120">
    <cfRule type="cellIs" dxfId="22" priority="27" operator="equal">
      <formula>0</formula>
    </cfRule>
  </conditionalFormatting>
  <conditionalFormatting sqref="W119:X120">
    <cfRule type="cellIs" dxfId="21" priority="28" operator="equal">
      <formula>"oui"</formula>
    </cfRule>
  </conditionalFormatting>
  <conditionalFormatting sqref="W122:X123">
    <cfRule type="cellIs" dxfId="20" priority="29" operator="equal">
      <formula>0</formula>
    </cfRule>
  </conditionalFormatting>
  <conditionalFormatting sqref="W122:X123">
    <cfRule type="cellIs" dxfId="19" priority="30" operator="equal">
      <formula>"oui"</formula>
    </cfRule>
  </conditionalFormatting>
  <conditionalFormatting sqref="W124:X125">
    <cfRule type="cellIs" dxfId="18" priority="31" operator="equal">
      <formula>0</formula>
    </cfRule>
  </conditionalFormatting>
  <conditionalFormatting sqref="W124:X125">
    <cfRule type="cellIs" dxfId="17" priority="32" operator="equal">
      <formula>"oui"</formula>
    </cfRule>
  </conditionalFormatting>
  <conditionalFormatting sqref="W126:X127">
    <cfRule type="cellIs" dxfId="16" priority="33" operator="equal">
      <formula>0</formula>
    </cfRule>
  </conditionalFormatting>
  <conditionalFormatting sqref="W126:X127">
    <cfRule type="cellIs" dxfId="15" priority="34" operator="equal">
      <formula>"oui"</formula>
    </cfRule>
  </conditionalFormatting>
  <conditionalFormatting sqref="AP100:AQ101">
    <cfRule type="expression" dxfId="14" priority="35">
      <formula>$W100="Non"</formula>
    </cfRule>
  </conditionalFormatting>
  <conditionalFormatting sqref="AP103:AQ104">
    <cfRule type="expression" dxfId="13" priority="36">
      <formula>$W103="Non"</formula>
    </cfRule>
  </conditionalFormatting>
  <conditionalFormatting sqref="AP105:AQ106">
    <cfRule type="expression" dxfId="12" priority="37">
      <formula>$W105="Non"</formula>
    </cfRule>
  </conditionalFormatting>
  <conditionalFormatting sqref="AP108:AQ109">
    <cfRule type="expression" dxfId="11" priority="38">
      <formula>$W108="Non"</formula>
    </cfRule>
  </conditionalFormatting>
  <conditionalFormatting sqref="AP110:AQ111">
    <cfRule type="expression" dxfId="10" priority="39">
      <formula>$W110="Non"</formula>
    </cfRule>
  </conditionalFormatting>
  <conditionalFormatting sqref="AP112:AQ113">
    <cfRule type="expression" dxfId="9" priority="40">
      <formula>$W112="Non"</formula>
    </cfRule>
  </conditionalFormatting>
  <conditionalFormatting sqref="AG115:AH116">
    <cfRule type="expression" dxfId="8" priority="41">
      <formula>$W115="Non"</formula>
    </cfRule>
  </conditionalFormatting>
  <conditionalFormatting sqref="AD117:AE118">
    <cfRule type="expression" dxfId="7" priority="42">
      <formula>$W117="Non"</formula>
    </cfRule>
  </conditionalFormatting>
  <conditionalFormatting sqref="AJ117:AK118">
    <cfRule type="expression" dxfId="6" priority="43">
      <formula>$W117="Non"</formula>
    </cfRule>
  </conditionalFormatting>
  <conditionalFormatting sqref="AP115:AQ116">
    <cfRule type="expression" dxfId="5" priority="44">
      <formula>$W115="Non"</formula>
    </cfRule>
  </conditionalFormatting>
  <conditionalFormatting sqref="AP117:AQ118">
    <cfRule type="expression" dxfId="4" priority="45">
      <formula>$W117="Non"</formula>
    </cfRule>
  </conditionalFormatting>
  <conditionalFormatting sqref="AH160:AN161 AP160:AT161">
    <cfRule type="expression" dxfId="3" priority="46">
      <formula>$AP$156="acceptée"</formula>
    </cfRule>
  </conditionalFormatting>
  <conditionalFormatting sqref="AH166">
    <cfRule type="expression" dxfId="2" priority="47">
      <formula>$AP$156="refusée"</formula>
    </cfRule>
  </conditionalFormatting>
  <conditionalFormatting sqref="AK166">
    <cfRule type="expression" dxfId="1" priority="48">
      <formula>$AP$156="refusée"</formula>
    </cfRule>
  </conditionalFormatting>
  <conditionalFormatting sqref="AH163:AH165">
    <cfRule type="cellIs" dxfId="0" priority="49" operator="equal">
      <formula>"A saisir"</formula>
    </cfRule>
  </conditionalFormatting>
  <dataValidations count="3">
    <dataValidation type="list" allowBlank="1" showInputMessage="1" showErrorMessage="1" sqref="AP156:AT157">
      <formula1>$AX$173:$AX$175</formula1>
      <formula2>0</formula2>
    </dataValidation>
    <dataValidation type="list" allowBlank="1" showInputMessage="1" showErrorMessage="1" sqref="AP98:AQ101 AP103:AQ106 AP108:AQ113 AG115:AH116 AP115:AQ120 AD117:AE118 AJ117:AK118 AP122:AQ123 AP127:AQ128">
      <formula1>$AX$130:$AX$134</formula1>
      <formula2>0</formula2>
    </dataValidation>
    <dataValidation type="list" allowBlank="1" showInputMessage="1" showErrorMessage="1" sqref="AM49 AM54 AM59 AM64">
      <formula1>$AZ$2:$AZ$3</formula1>
      <formula2>0</formula2>
    </dataValidation>
  </dataValidations>
  <hyperlinks>
    <hyperlink ref="BB131" location="'1 - identification'!A1" display="Page 1"/>
    <hyperlink ref="AR174" location="'Page de garde'!A1" display="Page 1"/>
  </hyperlinks>
  <pageMargins left="0.70833333333333304" right="0.70833333333333304" top="0.74791666666666701" bottom="0.74791666666666701" header="0.51180555555555496" footer="0.51180555555555496"/>
  <pageSetup paperSize="9" firstPageNumber="0" fitToHeight="2" orientation="portrait" horizontalDpi="300" verticalDpi="300"/>
  <rowBreaks count="1" manualBreakCount="1">
    <brk id="85"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showRowColHeaders="0" zoomScaleNormal="100" workbookViewId="0">
      <selection activeCell="K30" sqref="K30"/>
    </sheetView>
  </sheetViews>
  <sheetFormatPr baseColWidth="10" defaultColWidth="10.6640625" defaultRowHeight="14.4" x14ac:dyDescent="0.3"/>
  <sheetData>
    <row r="1" spans="1:2" x14ac:dyDescent="0.3">
      <c r="A1" t="s">
        <v>1066</v>
      </c>
      <c r="B1">
        <v>1</v>
      </c>
    </row>
    <row r="2" spans="1:2" x14ac:dyDescent="0.3">
      <c r="A2" t="s">
        <v>1068</v>
      </c>
      <c r="B2">
        <v>0</v>
      </c>
    </row>
  </sheetData>
  <phoneticPr fontId="0" type="noConversion"/>
  <pageMargins left="0.7" right="0.7" top="0.75" bottom="0.75" header="0.51180555555555496" footer="0.51180555555555496"/>
  <pageSetup paperSize="9" firstPageNumber="0"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RowColHeaders="0" zoomScaleNormal="100" workbookViewId="0">
      <selection activeCell="H25" sqref="H25"/>
    </sheetView>
  </sheetViews>
  <sheetFormatPr baseColWidth="10" defaultColWidth="10.6640625" defaultRowHeight="14.4" x14ac:dyDescent="0.3"/>
  <sheetData/>
  <phoneticPr fontId="0" type="noConversion"/>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showGridLines="0" showRowColHeaders="0" zoomScale="82" zoomScaleNormal="82" workbookViewId="0">
      <selection activeCell="H15" sqref="H15"/>
    </sheetView>
  </sheetViews>
  <sheetFormatPr baseColWidth="10" defaultColWidth="10.6640625" defaultRowHeight="14.4" x14ac:dyDescent="0.3"/>
  <cols>
    <col min="1" max="1" width="12.6640625" style="67" customWidth="1"/>
    <col min="2" max="6" width="10.6640625" customWidth="1"/>
    <col min="7" max="7" width="16.33203125" customWidth="1"/>
    <col min="8" max="8" width="9.109375" style="67" customWidth="1"/>
    <col min="9" max="10" width="10.6640625" customWidth="1"/>
    <col min="11" max="11" width="14.33203125" customWidth="1"/>
  </cols>
  <sheetData>
    <row r="1" spans="1:18" ht="18" x14ac:dyDescent="0.35">
      <c r="A1" s="68"/>
      <c r="B1" s="69"/>
      <c r="C1" s="69"/>
      <c r="D1" s="282" t="s">
        <v>102</v>
      </c>
      <c r="E1" s="282"/>
      <c r="F1" s="282"/>
      <c r="G1" s="282"/>
      <c r="H1" s="282"/>
      <c r="I1" s="282"/>
      <c r="J1" s="282"/>
      <c r="K1" s="282"/>
      <c r="L1" s="69"/>
      <c r="M1" s="69"/>
      <c r="N1" s="70"/>
    </row>
    <row r="2" spans="1:18" ht="18" x14ac:dyDescent="0.35">
      <c r="A2" s="71"/>
      <c r="B2" s="72"/>
      <c r="C2" s="72"/>
      <c r="D2" s="282"/>
      <c r="E2" s="282"/>
      <c r="F2" s="282"/>
      <c r="G2" s="282"/>
      <c r="H2" s="282"/>
      <c r="I2" s="282"/>
      <c r="J2" s="282"/>
      <c r="K2" s="282"/>
      <c r="L2" s="72"/>
      <c r="M2" s="72"/>
      <c r="N2" s="73"/>
    </row>
    <row r="3" spans="1:18" ht="51.75" customHeight="1" x14ac:dyDescent="0.35">
      <c r="A3" s="71"/>
      <c r="B3" s="72"/>
      <c r="C3" s="72"/>
      <c r="D3" s="283" t="s">
        <v>1111</v>
      </c>
      <c r="E3" s="283"/>
      <c r="F3" s="283"/>
      <c r="G3" s="283"/>
      <c r="H3" s="283"/>
      <c r="I3" s="283"/>
      <c r="J3" s="283"/>
      <c r="K3" s="283"/>
      <c r="L3" s="72"/>
      <c r="M3" s="72"/>
      <c r="N3" s="73"/>
    </row>
    <row r="4" spans="1:18" ht="18" x14ac:dyDescent="0.35">
      <c r="A4" s="71"/>
      <c r="B4" s="72"/>
      <c r="C4" s="72"/>
      <c r="D4" s="281"/>
      <c r="E4" s="281"/>
      <c r="F4" s="281"/>
      <c r="G4" s="281"/>
      <c r="H4" s="281"/>
      <c r="I4" s="281"/>
      <c r="J4" s="281"/>
      <c r="K4" s="281"/>
      <c r="L4" s="72"/>
      <c r="M4" s="72"/>
      <c r="N4" s="73"/>
      <c r="O4" s="74"/>
      <c r="P4" s="74"/>
      <c r="Q4" s="74"/>
      <c r="R4" s="74"/>
    </row>
    <row r="5" spans="1:18" ht="18" x14ac:dyDescent="0.35">
      <c r="A5" s="71"/>
      <c r="B5" s="72"/>
      <c r="C5" s="72"/>
      <c r="D5" s="281" t="s">
        <v>103</v>
      </c>
      <c r="E5" s="281"/>
      <c r="F5" s="281"/>
      <c r="G5" s="281"/>
      <c r="H5" s="281"/>
      <c r="I5" s="281"/>
      <c r="J5" s="281"/>
      <c r="K5" s="281"/>
      <c r="L5" s="72"/>
      <c r="M5" s="72"/>
      <c r="N5" s="73"/>
      <c r="O5" s="74"/>
      <c r="P5" s="74"/>
      <c r="Q5" s="74"/>
      <c r="R5" s="74"/>
    </row>
    <row r="6" spans="1:18" ht="18" x14ac:dyDescent="0.35">
      <c r="A6" s="71"/>
      <c r="B6" s="72"/>
      <c r="C6" s="72"/>
      <c r="D6" s="281" t="s">
        <v>104</v>
      </c>
      <c r="E6" s="281"/>
      <c r="F6" s="281"/>
      <c r="G6" s="281"/>
      <c r="H6" s="281"/>
      <c r="I6" s="281"/>
      <c r="J6" s="281"/>
      <c r="K6" s="281"/>
      <c r="L6" s="72"/>
      <c r="M6" s="72"/>
      <c r="N6" s="73"/>
      <c r="O6" s="75"/>
      <c r="P6" s="75"/>
      <c r="Q6" s="75"/>
      <c r="R6" s="75"/>
    </row>
    <row r="7" spans="1:18" ht="18" x14ac:dyDescent="0.35">
      <c r="A7" s="71"/>
      <c r="B7" s="72"/>
      <c r="C7" s="72"/>
      <c r="D7" s="281" t="s">
        <v>105</v>
      </c>
      <c r="E7" s="281"/>
      <c r="F7" s="281"/>
      <c r="G7" s="281"/>
      <c r="H7" s="281"/>
      <c r="I7" s="281"/>
      <c r="J7" s="281"/>
      <c r="K7" s="281"/>
      <c r="L7" s="72"/>
      <c r="M7" s="72"/>
      <c r="N7" s="73"/>
      <c r="P7" s="76"/>
      <c r="Q7" s="76"/>
      <c r="R7" s="76"/>
    </row>
    <row r="8" spans="1:18" ht="18" x14ac:dyDescent="0.35">
      <c r="A8" s="71"/>
      <c r="B8" s="72"/>
      <c r="C8" s="72"/>
      <c r="D8" s="77"/>
      <c r="E8" s="77"/>
      <c r="F8" s="77"/>
      <c r="G8" s="79"/>
      <c r="H8" s="77"/>
      <c r="I8" s="77"/>
      <c r="J8" s="77"/>
      <c r="K8" s="77"/>
      <c r="L8" s="72"/>
      <c r="M8" s="72"/>
      <c r="N8" s="73"/>
    </row>
    <row r="9" spans="1:18" ht="18" x14ac:dyDescent="0.35">
      <c r="A9" s="71"/>
      <c r="B9" s="72"/>
      <c r="C9" s="72"/>
      <c r="D9" s="78" t="s">
        <v>106</v>
      </c>
      <c r="E9" s="77"/>
      <c r="F9" s="77"/>
      <c r="G9" s="80" t="s">
        <v>107</v>
      </c>
      <c r="H9" s="81"/>
      <c r="I9" s="81"/>
      <c r="J9" s="77"/>
      <c r="K9" s="77"/>
      <c r="L9" s="72"/>
      <c r="M9" s="72"/>
      <c r="N9" s="73"/>
    </row>
    <row r="10" spans="1:18" ht="18" x14ac:dyDescent="0.35">
      <c r="A10" s="71"/>
      <c r="B10" s="72"/>
      <c r="C10" s="72"/>
      <c r="D10" s="82" t="s">
        <v>108</v>
      </c>
      <c r="E10" s="77"/>
      <c r="F10" s="77"/>
      <c r="G10" s="79"/>
      <c r="H10" s="77"/>
      <c r="I10" s="77"/>
      <c r="J10" s="77"/>
      <c r="K10" s="77"/>
      <c r="L10" s="72"/>
      <c r="M10" s="72"/>
      <c r="N10" s="73"/>
    </row>
    <row r="11" spans="1:18" ht="18" x14ac:dyDescent="0.35">
      <c r="A11" s="71"/>
      <c r="B11" s="72"/>
      <c r="C11" s="72"/>
      <c r="D11" s="82" t="s">
        <v>109</v>
      </c>
      <c r="E11" s="77"/>
      <c r="F11" s="77"/>
      <c r="G11" s="79"/>
      <c r="H11" s="77"/>
      <c r="I11" s="77"/>
      <c r="J11" s="77"/>
      <c r="K11" s="77"/>
      <c r="L11" s="72"/>
      <c r="M11" s="72"/>
      <c r="N11" s="73"/>
    </row>
    <row r="12" spans="1:18" ht="18" x14ac:dyDescent="0.35">
      <c r="A12" s="71"/>
      <c r="B12" s="72"/>
      <c r="C12" s="72"/>
      <c r="D12" s="82" t="s">
        <v>1112</v>
      </c>
      <c r="E12" s="77"/>
      <c r="F12" s="77"/>
      <c r="G12" s="79"/>
      <c r="H12" s="77"/>
      <c r="I12" s="77"/>
      <c r="J12" s="77"/>
      <c r="K12" s="77"/>
      <c r="L12" s="72"/>
      <c r="M12" s="72"/>
      <c r="N12" s="73"/>
    </row>
    <row r="13" spans="1:18" ht="18" x14ac:dyDescent="0.35">
      <c r="A13" s="71"/>
      <c r="B13" s="72"/>
      <c r="C13" s="72"/>
      <c r="D13" s="83" t="s">
        <v>110</v>
      </c>
      <c r="E13" s="77"/>
      <c r="F13" s="77"/>
      <c r="G13" s="79"/>
      <c r="H13" s="77"/>
      <c r="I13" s="77"/>
      <c r="J13" s="77"/>
      <c r="K13" s="77"/>
      <c r="L13" s="72"/>
      <c r="M13" s="72"/>
      <c r="N13" s="73"/>
    </row>
    <row r="14" spans="1:18" ht="18" x14ac:dyDescent="0.35">
      <c r="A14" s="71"/>
      <c r="B14" s="72"/>
      <c r="C14" s="72"/>
      <c r="D14" s="77"/>
      <c r="K14" s="77"/>
      <c r="L14" s="72"/>
      <c r="M14" s="72"/>
      <c r="N14" s="73"/>
    </row>
    <row r="15" spans="1:18" ht="18" x14ac:dyDescent="0.35">
      <c r="A15" s="71"/>
      <c r="B15" s="72"/>
      <c r="C15" s="72"/>
      <c r="D15" s="78" t="s">
        <v>111</v>
      </c>
      <c r="E15" s="77"/>
      <c r="F15" s="77"/>
      <c r="G15" s="79"/>
      <c r="H15" s="77"/>
      <c r="I15" s="77"/>
      <c r="K15" s="77"/>
      <c r="L15" s="72"/>
      <c r="M15" s="72"/>
      <c r="N15" s="73"/>
    </row>
    <row r="16" spans="1:18" ht="18" x14ac:dyDescent="0.35">
      <c r="A16" s="71"/>
      <c r="B16" s="72"/>
      <c r="C16" s="72"/>
      <c r="D16" s="82" t="s">
        <v>112</v>
      </c>
      <c r="E16" s="77"/>
      <c r="F16" s="77"/>
      <c r="G16" s="79"/>
      <c r="H16" s="77"/>
      <c r="I16" s="77"/>
      <c r="K16" s="77"/>
      <c r="L16" s="72"/>
      <c r="M16" s="72"/>
      <c r="N16" s="73"/>
    </row>
    <row r="17" spans="1:14" ht="18" x14ac:dyDescent="0.35">
      <c r="A17" s="71"/>
      <c r="B17" s="72"/>
      <c r="C17" s="72"/>
      <c r="D17" s="82" t="s">
        <v>1098</v>
      </c>
      <c r="E17" s="77"/>
      <c r="F17" s="77"/>
      <c r="G17" s="79"/>
      <c r="H17" s="77"/>
      <c r="I17" s="77"/>
      <c r="J17" s="77"/>
      <c r="K17" s="77"/>
      <c r="L17" s="72"/>
      <c r="M17" s="72"/>
      <c r="N17" s="73"/>
    </row>
    <row r="18" spans="1:14" ht="18" x14ac:dyDescent="0.35">
      <c r="A18" s="71"/>
      <c r="B18" s="72"/>
      <c r="C18" s="72"/>
      <c r="D18" s="77"/>
      <c r="E18" s="77"/>
      <c r="F18" s="77"/>
      <c r="G18" s="77"/>
      <c r="H18" s="79"/>
      <c r="I18" s="77"/>
      <c r="J18" s="77"/>
      <c r="K18" s="77"/>
      <c r="L18" s="72"/>
      <c r="M18" s="72"/>
      <c r="N18" s="73"/>
    </row>
    <row r="19" spans="1:14" ht="18" x14ac:dyDescent="0.35">
      <c r="A19" s="71"/>
      <c r="B19" s="72"/>
      <c r="C19" s="72"/>
      <c r="D19" s="84" t="s">
        <v>113</v>
      </c>
      <c r="E19" s="84"/>
      <c r="F19" s="82"/>
      <c r="G19" s="85"/>
      <c r="H19" s="82"/>
      <c r="I19" s="82"/>
      <c r="J19" s="77"/>
      <c r="K19" s="77"/>
      <c r="L19" s="72"/>
      <c r="M19" s="72"/>
      <c r="N19" s="73"/>
    </row>
    <row r="20" spans="1:14" ht="18" x14ac:dyDescent="0.35">
      <c r="A20" s="71"/>
      <c r="B20" s="72"/>
      <c r="C20" s="72"/>
      <c r="D20" s="82" t="s">
        <v>114</v>
      </c>
      <c r="E20" s="82"/>
      <c r="F20" s="82"/>
      <c r="G20" s="85"/>
      <c r="H20" s="82"/>
      <c r="I20" s="82"/>
      <c r="K20" s="77"/>
      <c r="L20" s="72"/>
      <c r="M20" s="72"/>
      <c r="N20" s="73"/>
    </row>
    <row r="21" spans="1:14" ht="18" x14ac:dyDescent="0.35">
      <c r="A21" s="71"/>
      <c r="B21" s="72"/>
      <c r="C21" s="72"/>
      <c r="D21" s="77"/>
      <c r="K21" s="77"/>
      <c r="L21" s="72"/>
      <c r="M21" s="72"/>
      <c r="N21" s="73"/>
    </row>
    <row r="22" spans="1:14" ht="18" x14ac:dyDescent="0.35">
      <c r="A22" s="71"/>
      <c r="B22" s="72"/>
      <c r="C22" s="72"/>
      <c r="D22" s="78" t="s">
        <v>115</v>
      </c>
      <c r="E22" s="77"/>
      <c r="F22" s="77"/>
      <c r="G22" s="79"/>
      <c r="H22" s="77"/>
      <c r="I22" s="77"/>
      <c r="J22" s="77"/>
      <c r="K22" s="77"/>
      <c r="L22" s="72"/>
      <c r="M22" s="72"/>
      <c r="N22" s="73"/>
    </row>
    <row r="23" spans="1:14" ht="18" x14ac:dyDescent="0.35">
      <c r="A23" s="71"/>
      <c r="B23" s="72"/>
      <c r="C23" s="72"/>
      <c r="D23" s="82" t="s">
        <v>116</v>
      </c>
      <c r="E23" s="82"/>
      <c r="F23" s="82"/>
      <c r="G23" s="85"/>
      <c r="H23" s="82"/>
      <c r="I23" s="82"/>
      <c r="J23" s="82"/>
      <c r="K23" s="77"/>
      <c r="L23" s="72"/>
      <c r="M23" s="72"/>
      <c r="N23" s="73"/>
    </row>
    <row r="24" spans="1:14" ht="18" x14ac:dyDescent="0.35">
      <c r="A24" s="71"/>
      <c r="B24" s="72"/>
      <c r="C24" s="72"/>
      <c r="D24" s="82" t="s">
        <v>117</v>
      </c>
      <c r="E24" s="82"/>
      <c r="F24" s="82"/>
      <c r="G24" s="85"/>
      <c r="H24" s="82"/>
      <c r="I24" s="82"/>
      <c r="J24" s="82"/>
      <c r="L24" s="72"/>
      <c r="M24" s="72"/>
      <c r="N24" s="73"/>
    </row>
    <row r="25" spans="1:14" ht="18" x14ac:dyDescent="0.35">
      <c r="A25" s="71"/>
      <c r="B25" s="72"/>
      <c r="C25" s="72"/>
      <c r="D25" s="82"/>
      <c r="E25" s="82"/>
      <c r="F25" s="82"/>
      <c r="G25" s="85"/>
      <c r="H25" s="82"/>
      <c r="I25" s="82"/>
      <c r="J25" s="82"/>
      <c r="L25" s="72"/>
      <c r="M25" s="72"/>
      <c r="N25" s="73"/>
    </row>
    <row r="26" spans="1:14" ht="18" x14ac:dyDescent="0.35">
      <c r="A26" s="71"/>
      <c r="B26" s="72"/>
      <c r="C26" s="72"/>
      <c r="D26" s="78" t="s">
        <v>118</v>
      </c>
      <c r="E26" s="77"/>
      <c r="F26" s="77"/>
      <c r="G26" s="79"/>
      <c r="H26" s="77"/>
      <c r="I26" s="77"/>
      <c r="J26" s="77"/>
      <c r="K26" s="77"/>
      <c r="L26" s="72"/>
      <c r="M26" s="72"/>
      <c r="N26" s="73"/>
    </row>
    <row r="27" spans="1:14" ht="18" x14ac:dyDescent="0.35">
      <c r="A27" s="71"/>
      <c r="B27" s="72"/>
      <c r="C27" s="72"/>
      <c r="D27" s="82" t="s">
        <v>116</v>
      </c>
      <c r="E27" s="77"/>
      <c r="F27" s="77"/>
      <c r="G27" s="79"/>
      <c r="H27" s="77"/>
      <c r="I27" s="77"/>
      <c r="J27" s="77"/>
      <c r="K27" s="77"/>
      <c r="L27" s="72"/>
      <c r="M27" s="72"/>
      <c r="N27" s="73"/>
    </row>
    <row r="28" spans="1:14" ht="18" x14ac:dyDescent="0.35">
      <c r="A28" s="71"/>
      <c r="B28" s="72"/>
      <c r="C28" s="72"/>
      <c r="D28" s="82" t="s">
        <v>119</v>
      </c>
      <c r="E28" s="77"/>
      <c r="F28" s="77"/>
      <c r="G28" s="79"/>
      <c r="H28" s="77"/>
      <c r="I28" s="77"/>
      <c r="J28" s="77"/>
      <c r="K28" s="77"/>
      <c r="L28" s="72"/>
      <c r="M28" s="72"/>
      <c r="N28" s="73"/>
    </row>
    <row r="29" spans="1:14" ht="18" x14ac:dyDescent="0.35">
      <c r="A29" s="71"/>
      <c r="B29" s="72"/>
      <c r="C29" s="72"/>
      <c r="D29" s="76" t="s">
        <v>120</v>
      </c>
      <c r="E29" s="76"/>
      <c r="F29" s="76"/>
      <c r="G29" s="86"/>
      <c r="H29" s="76"/>
      <c r="I29" s="77"/>
      <c r="J29" s="77"/>
      <c r="K29" s="77"/>
      <c r="L29" s="72"/>
      <c r="M29" s="72"/>
      <c r="N29" s="73"/>
    </row>
    <row r="30" spans="1:14" ht="18" x14ac:dyDescent="0.35">
      <c r="A30" s="71"/>
      <c r="B30" s="72"/>
      <c r="C30" s="72"/>
      <c r="D30" s="77" t="s">
        <v>121</v>
      </c>
      <c r="E30" s="77"/>
      <c r="F30" s="77"/>
      <c r="G30" s="79"/>
      <c r="H30" s="76"/>
      <c r="I30" s="77"/>
      <c r="J30" s="77"/>
      <c r="K30" s="77"/>
      <c r="L30" s="72"/>
      <c r="M30" s="72"/>
      <c r="N30" s="73"/>
    </row>
    <row r="31" spans="1:14" ht="18" x14ac:dyDescent="0.35">
      <c r="A31" s="71"/>
      <c r="B31" s="72"/>
      <c r="C31" s="72"/>
      <c r="D31" s="76" t="s">
        <v>122</v>
      </c>
      <c r="E31" s="76"/>
      <c r="F31" s="76"/>
      <c r="G31" s="86"/>
      <c r="H31" s="77"/>
      <c r="I31" s="77"/>
      <c r="J31" s="77"/>
      <c r="K31" s="77"/>
      <c r="L31" s="72"/>
      <c r="M31" s="72"/>
      <c r="N31" s="73"/>
    </row>
    <row r="32" spans="1:14" ht="18" x14ac:dyDescent="0.35">
      <c r="A32" s="71"/>
      <c r="B32" s="72"/>
      <c r="C32" s="72"/>
      <c r="D32" s="76" t="s">
        <v>123</v>
      </c>
      <c r="E32" s="76"/>
      <c r="F32" s="76"/>
      <c r="G32" s="86"/>
      <c r="H32" s="77"/>
      <c r="I32" s="77"/>
      <c r="J32" s="77"/>
      <c r="K32" s="77"/>
      <c r="L32" s="72"/>
      <c r="M32" s="72"/>
      <c r="N32" s="73"/>
    </row>
    <row r="33" spans="1:14" ht="18" x14ac:dyDescent="0.35">
      <c r="A33" s="71"/>
      <c r="B33" s="72"/>
      <c r="C33" s="72"/>
      <c r="D33" s="77"/>
      <c r="K33" s="77"/>
      <c r="L33" s="72"/>
      <c r="M33" s="72"/>
      <c r="N33" s="73"/>
    </row>
    <row r="34" spans="1:14" ht="18" x14ac:dyDescent="0.35">
      <c r="A34" s="71"/>
      <c r="B34" s="72"/>
      <c r="C34" s="72"/>
      <c r="D34" s="78" t="s">
        <v>124</v>
      </c>
      <c r="E34" s="77"/>
      <c r="F34" s="77"/>
      <c r="G34" s="79"/>
      <c r="H34" s="77"/>
      <c r="I34" s="77"/>
      <c r="J34" s="77"/>
      <c r="K34" s="77"/>
      <c r="L34" s="72"/>
      <c r="M34" s="72"/>
      <c r="N34" s="73"/>
    </row>
    <row r="35" spans="1:14" ht="18" x14ac:dyDescent="0.35">
      <c r="A35" s="71"/>
      <c r="B35" s="72"/>
      <c r="C35" s="72"/>
      <c r="D35" s="82" t="s">
        <v>116</v>
      </c>
      <c r="E35" s="77"/>
      <c r="F35" s="77"/>
      <c r="G35" s="79"/>
      <c r="H35" s="77"/>
      <c r="I35" s="77"/>
      <c r="J35" s="77"/>
      <c r="L35" s="72"/>
      <c r="M35" s="72"/>
      <c r="N35" s="73"/>
    </row>
    <row r="36" spans="1:14" ht="18" x14ac:dyDescent="0.35">
      <c r="A36" s="71"/>
      <c r="B36" s="72"/>
      <c r="C36" s="72"/>
      <c r="D36" s="82" t="s">
        <v>125</v>
      </c>
      <c r="E36" s="82"/>
      <c r="F36" s="82"/>
      <c r="G36" s="79"/>
      <c r="H36" s="77"/>
      <c r="I36" s="77"/>
      <c r="J36" s="77"/>
      <c r="K36" s="77"/>
      <c r="L36" s="72"/>
      <c r="M36" s="72"/>
      <c r="N36" s="73"/>
    </row>
    <row r="37" spans="1:14" ht="18" x14ac:dyDescent="0.35">
      <c r="A37" s="71"/>
      <c r="B37" s="72"/>
      <c r="C37" s="72"/>
      <c r="D37" s="82" t="s">
        <v>126</v>
      </c>
      <c r="E37" s="82"/>
      <c r="F37" s="82"/>
      <c r="G37" s="79"/>
      <c r="H37" s="77"/>
      <c r="I37" s="77"/>
      <c r="J37" s="77"/>
      <c r="K37" s="77"/>
      <c r="L37" s="72"/>
      <c r="M37" s="72"/>
      <c r="N37" s="73"/>
    </row>
    <row r="38" spans="1:14" ht="18" x14ac:dyDescent="0.35">
      <c r="A38" s="71"/>
      <c r="B38" s="72"/>
      <c r="C38" s="72"/>
      <c r="D38" s="82"/>
      <c r="E38" s="82"/>
      <c r="F38" s="77"/>
      <c r="G38" s="77"/>
      <c r="H38" s="79"/>
      <c r="I38" s="77"/>
      <c r="J38" s="77"/>
      <c r="K38" s="77"/>
      <c r="L38" s="72"/>
      <c r="M38" s="72"/>
      <c r="N38" s="73"/>
    </row>
    <row r="39" spans="1:14" ht="18" x14ac:dyDescent="0.35">
      <c r="A39" s="71"/>
      <c r="B39" s="72"/>
      <c r="C39" s="72"/>
      <c r="D39" s="83"/>
      <c r="E39" s="87"/>
      <c r="F39" s="87"/>
      <c r="G39" s="88"/>
      <c r="H39" s="87"/>
      <c r="I39" s="87"/>
      <c r="J39" s="87"/>
      <c r="K39" s="77"/>
      <c r="L39" s="72"/>
      <c r="M39" s="72"/>
      <c r="N39" s="73"/>
    </row>
    <row r="40" spans="1:14" ht="18" x14ac:dyDescent="0.35">
      <c r="A40" s="71"/>
      <c r="B40" s="72"/>
      <c r="C40" s="72"/>
      <c r="D40" s="76" t="s">
        <v>127</v>
      </c>
      <c r="E40" s="87"/>
      <c r="F40" s="87"/>
      <c r="G40" s="88"/>
      <c r="H40" s="87"/>
      <c r="I40" s="87"/>
      <c r="J40" s="87"/>
      <c r="K40" s="77"/>
      <c r="L40" s="72"/>
      <c r="M40" s="72"/>
      <c r="N40" s="73"/>
    </row>
    <row r="41" spans="1:14" ht="18" x14ac:dyDescent="0.35">
      <c r="A41" s="71"/>
      <c r="B41" s="72"/>
      <c r="C41" s="72"/>
      <c r="D41" s="82" t="s">
        <v>128</v>
      </c>
      <c r="E41" s="77"/>
      <c r="F41" s="77"/>
      <c r="G41" s="79"/>
      <c r="H41" s="77"/>
      <c r="I41" s="77"/>
      <c r="J41" s="77"/>
      <c r="K41" s="77"/>
      <c r="L41" s="72"/>
      <c r="M41" s="72"/>
      <c r="N41" s="73"/>
    </row>
    <row r="42" spans="1:14" ht="18" x14ac:dyDescent="0.35">
      <c r="A42" s="71"/>
      <c r="B42" s="72"/>
      <c r="C42" s="72"/>
      <c r="D42" s="82" t="s">
        <v>129</v>
      </c>
      <c r="E42" s="77"/>
      <c r="F42" s="77"/>
      <c r="G42" s="79"/>
      <c r="H42" s="77"/>
      <c r="I42" s="77"/>
      <c r="J42" s="77"/>
      <c r="K42" s="77"/>
      <c r="L42" s="72"/>
      <c r="M42" s="72"/>
      <c r="N42" s="73"/>
    </row>
    <row r="43" spans="1:14" ht="18" x14ac:dyDescent="0.35">
      <c r="A43" s="71"/>
      <c r="B43" s="72"/>
      <c r="C43" s="72"/>
      <c r="D43" s="77"/>
      <c r="K43" s="77"/>
      <c r="L43" s="72"/>
      <c r="M43" s="72"/>
      <c r="N43" s="73"/>
    </row>
    <row r="44" spans="1:14" ht="18" x14ac:dyDescent="0.35">
      <c r="A44" s="71"/>
      <c r="B44" s="72"/>
      <c r="C44" s="72"/>
      <c r="D44" s="78" t="s">
        <v>130</v>
      </c>
      <c r="E44" s="77"/>
      <c r="F44" s="77"/>
      <c r="G44" s="79"/>
      <c r="H44" s="77"/>
      <c r="I44" s="77"/>
      <c r="J44" s="77"/>
      <c r="K44" s="77"/>
      <c r="L44" s="72"/>
      <c r="M44" s="72"/>
      <c r="N44" s="73"/>
    </row>
    <row r="45" spans="1:14" ht="18" x14ac:dyDescent="0.35">
      <c r="A45" s="71"/>
      <c r="B45" s="72"/>
      <c r="C45" s="72"/>
      <c r="D45" s="77" t="s">
        <v>131</v>
      </c>
      <c r="E45" s="77"/>
      <c r="F45" s="77"/>
      <c r="G45" s="79"/>
      <c r="H45" s="77"/>
      <c r="I45" s="77"/>
      <c r="J45" s="77"/>
      <c r="L45" s="72"/>
      <c r="M45" s="72"/>
      <c r="N45" s="73"/>
    </row>
    <row r="46" spans="1:14" ht="18" x14ac:dyDescent="0.35">
      <c r="A46" s="71"/>
      <c r="B46" s="72"/>
      <c r="C46" s="72"/>
      <c r="D46" s="77" t="s">
        <v>132</v>
      </c>
      <c r="E46" s="77"/>
      <c r="F46" s="77"/>
      <c r="G46" s="79"/>
      <c r="H46" s="77"/>
      <c r="I46" s="77"/>
      <c r="J46" s="77"/>
      <c r="K46" s="77"/>
      <c r="L46" s="72"/>
      <c r="M46" s="72"/>
      <c r="N46" s="73"/>
    </row>
    <row r="47" spans="1:14" ht="18" x14ac:dyDescent="0.35">
      <c r="A47" s="71"/>
      <c r="B47" s="72"/>
      <c r="C47" s="72"/>
      <c r="D47" s="83" t="s">
        <v>133</v>
      </c>
      <c r="E47" s="87"/>
      <c r="F47" s="87"/>
      <c r="G47" s="88"/>
      <c r="H47" s="87"/>
      <c r="I47" s="87"/>
      <c r="J47" s="87"/>
      <c r="K47" s="77"/>
      <c r="L47" s="72"/>
      <c r="M47" s="72"/>
      <c r="N47" s="73"/>
    </row>
    <row r="48" spans="1:14" ht="18" customHeight="1" x14ac:dyDescent="0.35">
      <c r="A48" s="71"/>
      <c r="B48" s="72"/>
      <c r="C48" s="72"/>
      <c r="D48" s="77" t="s">
        <v>134</v>
      </c>
      <c r="E48" s="77"/>
      <c r="F48" s="77"/>
      <c r="G48" s="77"/>
      <c r="H48" s="77"/>
      <c r="I48" s="77"/>
      <c r="J48" s="77"/>
      <c r="K48" s="77"/>
      <c r="L48" s="72"/>
      <c r="M48" s="72"/>
      <c r="N48" s="73"/>
    </row>
    <row r="49" spans="1:14" ht="18" customHeight="1" x14ac:dyDescent="0.35">
      <c r="A49" s="71"/>
      <c r="B49" s="72"/>
      <c r="C49" s="72"/>
      <c r="D49" s="280" t="s">
        <v>135</v>
      </c>
      <c r="E49" s="280"/>
      <c r="F49" s="280"/>
      <c r="G49" s="280"/>
      <c r="H49" s="280"/>
      <c r="I49" s="280"/>
      <c r="J49" s="280"/>
      <c r="K49" s="280"/>
      <c r="L49" s="72"/>
      <c r="M49" s="72"/>
      <c r="N49" s="73"/>
    </row>
    <row r="50" spans="1:14" ht="18" x14ac:dyDescent="0.35">
      <c r="A50" s="71"/>
      <c r="B50" s="72"/>
      <c r="C50" s="72"/>
      <c r="D50" s="77" t="s">
        <v>136</v>
      </c>
      <c r="E50" s="89"/>
      <c r="F50" s="89"/>
      <c r="G50" s="90"/>
      <c r="H50" s="89"/>
      <c r="I50" s="89"/>
      <c r="J50" s="87"/>
      <c r="K50" s="77"/>
      <c r="L50" s="72"/>
      <c r="M50" s="72"/>
      <c r="N50" s="73"/>
    </row>
    <row r="51" spans="1:14" ht="18" x14ac:dyDescent="0.35">
      <c r="A51" s="71"/>
      <c r="B51" s="72"/>
      <c r="C51" s="72"/>
      <c r="L51" s="72"/>
      <c r="M51" s="72"/>
      <c r="N51" s="73"/>
    </row>
    <row r="52" spans="1:14" ht="18" x14ac:dyDescent="0.35">
      <c r="A52" s="71"/>
      <c r="B52" s="72"/>
      <c r="C52" s="72"/>
      <c r="D52" s="78"/>
      <c r="E52" s="77"/>
      <c r="F52" s="77"/>
      <c r="L52" s="72"/>
      <c r="M52" s="72"/>
      <c r="N52" s="73"/>
    </row>
    <row r="53" spans="1:14" ht="18" customHeight="1" x14ac:dyDescent="0.35">
      <c r="A53" s="91"/>
      <c r="B53" s="92"/>
      <c r="C53" s="92"/>
      <c r="D53" s="280"/>
      <c r="E53" s="280"/>
      <c r="F53" s="280"/>
      <c r="G53" s="280"/>
      <c r="H53" s="280"/>
      <c r="I53" s="280"/>
      <c r="J53" s="280"/>
      <c r="K53" s="280"/>
      <c r="L53" s="92"/>
      <c r="M53" s="92"/>
      <c r="N53" s="93"/>
    </row>
  </sheetData>
  <mergeCells count="8">
    <mergeCell ref="D49:K49"/>
    <mergeCell ref="D53:K53"/>
    <mergeCell ref="D6:K6"/>
    <mergeCell ref="D1:K2"/>
    <mergeCell ref="D3:K3"/>
    <mergeCell ref="D4:K4"/>
    <mergeCell ref="D5:K5"/>
    <mergeCell ref="D7:K7"/>
  </mergeCells>
  <phoneticPr fontId="0" type="noConversion"/>
  <printOptions horizontalCentered="1"/>
  <pageMargins left="0.70833333333333304" right="0.70833333333333304" top="0.74791666666666701" bottom="0.74791666666666701" header="0.51180555555555496" footer="0.51180555555555496"/>
  <pageSetup paperSize="9" firstPageNumber="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37"/>
  <sheetViews>
    <sheetView showGridLines="0" showRowColHeaders="0" zoomScale="110" zoomScaleNormal="110" workbookViewId="0">
      <selection activeCell="Q26" sqref="P26:Q26"/>
    </sheetView>
  </sheetViews>
  <sheetFormatPr baseColWidth="10" defaultColWidth="2.6640625" defaultRowHeight="14.4" x14ac:dyDescent="0.3"/>
  <cols>
    <col min="1" max="48" width="2.6640625" customWidth="1"/>
    <col min="49" max="175" width="2.6640625" style="94" customWidth="1"/>
  </cols>
  <sheetData>
    <row r="1" spans="1:72" ht="12" customHeight="1" x14ac:dyDescent="0.3">
      <c r="A1" s="285"/>
      <c r="B1" s="285"/>
      <c r="C1" s="285"/>
      <c r="D1" s="286" t="s">
        <v>1110</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7"/>
      <c r="AO1" s="287"/>
      <c r="AP1" s="287"/>
      <c r="AQ1" s="287"/>
      <c r="AR1" s="287"/>
      <c r="AS1" s="287"/>
      <c r="AT1" s="287"/>
      <c r="AU1" s="287"/>
      <c r="AV1" s="287"/>
    </row>
    <row r="2" spans="1:72" ht="12" customHeight="1" x14ac:dyDescent="0.3">
      <c r="A2" s="285"/>
      <c r="B2" s="285"/>
      <c r="C2" s="285"/>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7"/>
      <c r="AO2" s="287"/>
      <c r="AP2" s="287"/>
      <c r="AQ2" s="287"/>
      <c r="AR2" s="287"/>
      <c r="AS2" s="287"/>
      <c r="AT2" s="287"/>
      <c r="AU2" s="287"/>
      <c r="AV2" s="287"/>
    </row>
    <row r="3" spans="1:72" ht="12" customHeight="1" x14ac:dyDescent="0.3">
      <c r="A3" s="285"/>
      <c r="B3" s="285"/>
      <c r="C3" s="285"/>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7"/>
      <c r="AO3" s="287"/>
      <c r="AP3" s="287"/>
      <c r="AQ3" s="287"/>
      <c r="AR3" s="287"/>
      <c r="AS3" s="287"/>
      <c r="AT3" s="287"/>
      <c r="AU3" s="287"/>
      <c r="AV3" s="287"/>
    </row>
    <row r="10" spans="1:72" ht="12" customHeight="1" x14ac:dyDescent="0.45">
      <c r="BT10" s="95"/>
    </row>
    <row r="15" spans="1:72" ht="12" customHeight="1" x14ac:dyDescent="0.3">
      <c r="N15" s="288" t="s">
        <v>137</v>
      </c>
      <c r="O15" s="288"/>
      <c r="P15" s="288"/>
      <c r="Q15" s="288"/>
      <c r="R15" s="288"/>
      <c r="S15" s="288"/>
      <c r="T15" s="288"/>
      <c r="U15" s="288"/>
      <c r="V15" s="288"/>
      <c r="W15" s="288"/>
      <c r="X15" s="288"/>
      <c r="Y15" s="288"/>
      <c r="Z15" s="288"/>
      <c r="AA15" s="288"/>
      <c r="AB15" s="288"/>
      <c r="AC15" s="288"/>
      <c r="AD15" s="288"/>
      <c r="AE15" s="288"/>
      <c r="AF15" s="288"/>
      <c r="AG15" s="288"/>
      <c r="AH15" s="288"/>
      <c r="AI15" s="288"/>
    </row>
    <row r="16" spans="1:72" ht="12" customHeight="1" x14ac:dyDescent="0.3">
      <c r="N16" s="288"/>
      <c r="O16" s="288"/>
      <c r="P16" s="288"/>
      <c r="Q16" s="288"/>
      <c r="R16" s="288"/>
      <c r="S16" s="288"/>
      <c r="T16" s="288"/>
      <c r="U16" s="288"/>
      <c r="V16" s="288"/>
      <c r="W16" s="288"/>
      <c r="X16" s="288"/>
      <c r="Y16" s="288"/>
      <c r="Z16" s="288"/>
      <c r="AA16" s="288"/>
      <c r="AB16" s="288"/>
      <c r="AC16" s="288"/>
      <c r="AD16" s="288"/>
      <c r="AE16" s="288"/>
      <c r="AF16" s="288"/>
      <c r="AG16" s="288"/>
      <c r="AH16" s="288"/>
      <c r="AI16" s="288"/>
    </row>
    <row r="17" spans="14:35" ht="12" customHeight="1" x14ac:dyDescent="0.3">
      <c r="N17" s="288"/>
      <c r="O17" s="288"/>
      <c r="P17" s="288"/>
      <c r="Q17" s="288"/>
      <c r="R17" s="288"/>
      <c r="S17" s="288"/>
      <c r="T17" s="288"/>
      <c r="U17" s="288"/>
      <c r="V17" s="288"/>
      <c r="W17" s="288"/>
      <c r="X17" s="288"/>
      <c r="Y17" s="288"/>
      <c r="Z17" s="288"/>
      <c r="AA17" s="288"/>
      <c r="AB17" s="288"/>
      <c r="AC17" s="288"/>
      <c r="AD17" s="288"/>
      <c r="AE17" s="288"/>
      <c r="AF17" s="288"/>
      <c r="AG17" s="288"/>
      <c r="AH17" s="288"/>
      <c r="AI17" s="288"/>
    </row>
    <row r="18" spans="14:35" ht="12" customHeight="1" x14ac:dyDescent="0.3">
      <c r="N18" s="288"/>
      <c r="O18" s="288"/>
      <c r="P18" s="288"/>
      <c r="Q18" s="288"/>
      <c r="R18" s="288"/>
      <c r="S18" s="288"/>
      <c r="T18" s="288"/>
      <c r="U18" s="288"/>
      <c r="V18" s="288"/>
      <c r="W18" s="288"/>
      <c r="X18" s="288"/>
      <c r="Y18" s="288"/>
      <c r="Z18" s="288"/>
      <c r="AA18" s="288"/>
      <c r="AB18" s="288"/>
      <c r="AC18" s="288"/>
      <c r="AD18" s="288"/>
      <c r="AE18" s="288"/>
      <c r="AF18" s="288"/>
      <c r="AG18" s="288"/>
      <c r="AH18" s="288"/>
      <c r="AI18" s="288"/>
    </row>
    <row r="19" spans="14:35" ht="12" customHeight="1" x14ac:dyDescent="0.3">
      <c r="N19" s="288"/>
      <c r="O19" s="288"/>
      <c r="P19" s="288"/>
      <c r="Q19" s="288"/>
      <c r="R19" s="288"/>
      <c r="S19" s="288"/>
      <c r="T19" s="288"/>
      <c r="U19" s="288"/>
      <c r="V19" s="288"/>
      <c r="W19" s="288"/>
      <c r="X19" s="288"/>
      <c r="Y19" s="288"/>
      <c r="Z19" s="288"/>
      <c r="AA19" s="288"/>
      <c r="AB19" s="288"/>
      <c r="AC19" s="288"/>
      <c r="AD19" s="288"/>
      <c r="AE19" s="288"/>
      <c r="AF19" s="288"/>
      <c r="AG19" s="288"/>
      <c r="AH19" s="288"/>
      <c r="AI19" s="288"/>
    </row>
    <row r="20" spans="14:35" ht="12" customHeight="1" x14ac:dyDescent="0.3">
      <c r="N20" s="288"/>
      <c r="O20" s="288"/>
      <c r="P20" s="288"/>
      <c r="Q20" s="288"/>
      <c r="R20" s="288"/>
      <c r="S20" s="288"/>
      <c r="T20" s="288"/>
      <c r="U20" s="288"/>
      <c r="V20" s="288"/>
      <c r="W20" s="288"/>
      <c r="X20" s="288"/>
      <c r="Y20" s="288"/>
      <c r="Z20" s="288"/>
      <c r="AA20" s="288"/>
      <c r="AB20" s="288"/>
      <c r="AC20" s="288"/>
      <c r="AD20" s="288"/>
      <c r="AE20" s="288"/>
      <c r="AF20" s="288"/>
      <c r="AG20" s="288"/>
      <c r="AH20" s="288"/>
      <c r="AI20" s="288"/>
    </row>
    <row r="21" spans="14:35" ht="12" customHeight="1" x14ac:dyDescent="0.3">
      <c r="N21" s="288"/>
      <c r="O21" s="288"/>
      <c r="P21" s="288"/>
      <c r="Q21" s="288"/>
      <c r="R21" s="288"/>
      <c r="S21" s="288"/>
      <c r="T21" s="288"/>
      <c r="U21" s="288"/>
      <c r="V21" s="288"/>
      <c r="W21" s="288"/>
      <c r="X21" s="288"/>
      <c r="Y21" s="288"/>
      <c r="Z21" s="288"/>
      <c r="AA21" s="288"/>
      <c r="AB21" s="288"/>
      <c r="AC21" s="288"/>
      <c r="AD21" s="288"/>
      <c r="AE21" s="288"/>
      <c r="AF21" s="288"/>
      <c r="AG21" s="288"/>
      <c r="AH21" s="288"/>
      <c r="AI21" s="288"/>
    </row>
    <row r="22" spans="14:35" ht="12" customHeight="1" x14ac:dyDescent="0.3">
      <c r="N22" s="288"/>
      <c r="O22" s="288"/>
      <c r="P22" s="288"/>
      <c r="Q22" s="288"/>
      <c r="R22" s="288"/>
      <c r="S22" s="288"/>
      <c r="T22" s="288"/>
      <c r="U22" s="288"/>
      <c r="V22" s="288"/>
      <c r="W22" s="288"/>
      <c r="X22" s="288"/>
      <c r="Y22" s="288"/>
      <c r="Z22" s="288"/>
      <c r="AA22" s="288"/>
      <c r="AB22" s="288"/>
      <c r="AC22" s="288"/>
      <c r="AD22" s="288"/>
      <c r="AE22" s="288"/>
      <c r="AF22" s="288"/>
      <c r="AG22" s="288"/>
      <c r="AH22" s="288"/>
      <c r="AI22" s="288"/>
    </row>
    <row r="23" spans="14:35" ht="12" customHeight="1" x14ac:dyDescent="0.3">
      <c r="N23" s="288"/>
      <c r="O23" s="288"/>
      <c r="P23" s="288"/>
      <c r="Q23" s="288"/>
      <c r="R23" s="288"/>
      <c r="S23" s="288"/>
      <c r="T23" s="288"/>
      <c r="U23" s="288"/>
      <c r="V23" s="288"/>
      <c r="W23" s="288"/>
      <c r="X23" s="288"/>
      <c r="Y23" s="288"/>
      <c r="Z23" s="288"/>
      <c r="AA23" s="288"/>
      <c r="AB23" s="288"/>
      <c r="AC23" s="288"/>
      <c r="AD23" s="288"/>
      <c r="AE23" s="288"/>
      <c r="AF23" s="288"/>
      <c r="AG23" s="288"/>
      <c r="AH23" s="288"/>
      <c r="AI23" s="288"/>
    </row>
    <row r="24" spans="14:35" ht="12" customHeight="1" x14ac:dyDescent="0.3">
      <c r="N24" s="288"/>
      <c r="O24" s="288"/>
      <c r="P24" s="288"/>
      <c r="Q24" s="288"/>
      <c r="R24" s="288"/>
      <c r="S24" s="288"/>
      <c r="T24" s="288"/>
      <c r="U24" s="288"/>
      <c r="V24" s="288"/>
      <c r="W24" s="288"/>
      <c r="X24" s="288"/>
      <c r="Y24" s="288"/>
      <c r="Z24" s="288"/>
      <c r="AA24" s="288"/>
      <c r="AB24" s="288"/>
      <c r="AC24" s="288"/>
      <c r="AD24" s="288"/>
      <c r="AE24" s="288"/>
      <c r="AF24" s="288"/>
      <c r="AG24" s="288"/>
      <c r="AH24" s="288"/>
      <c r="AI24" s="288"/>
    </row>
    <row r="40" spans="1:48" ht="12" customHeight="1" x14ac:dyDescent="0.3">
      <c r="A40" s="284"/>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row>
    <row r="42" spans="1:48" ht="12" customHeight="1" x14ac:dyDescent="0.3">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row>
    <row r="43" spans="1:48" ht="12" customHeight="1" x14ac:dyDescent="0.3">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row>
    <row r="44" spans="1:48" ht="12" customHeight="1" x14ac:dyDescent="0.3">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row>
    <row r="45" spans="1:48" ht="12" customHeight="1" x14ac:dyDescent="0.3">
      <c r="A45" s="94"/>
      <c r="B45" s="94"/>
      <c r="C45" s="94"/>
      <c r="D45" s="94"/>
      <c r="E45" s="94"/>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row>
    <row r="46" spans="1:48" ht="12" customHeight="1" x14ac:dyDescent="0.3">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row>
    <row r="47" spans="1:48" ht="12" customHeight="1" x14ac:dyDescent="0.3">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row>
    <row r="48" spans="1:48" ht="12" customHeight="1" x14ac:dyDescent="0.3">
      <c r="A48" s="94"/>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row>
    <row r="49" spans="1:48" ht="12" customHeight="1" x14ac:dyDescent="0.3">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row>
    <row r="50" spans="1:48" ht="12" customHeight="1" x14ac:dyDescent="0.3">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row>
    <row r="51" spans="1:48" ht="12" customHeight="1" x14ac:dyDescent="0.3">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row>
    <row r="52" spans="1:48" ht="12" customHeight="1" x14ac:dyDescent="0.3">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row>
    <row r="53" spans="1:48" ht="12"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row>
    <row r="54" spans="1:48" ht="12" customHeight="1" x14ac:dyDescent="0.3">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row>
    <row r="55" spans="1:48" ht="12" customHeight="1" x14ac:dyDescent="0.3">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row>
    <row r="56" spans="1:48" ht="12" customHeight="1" x14ac:dyDescent="0.3">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row>
    <row r="57" spans="1:48" ht="12" customHeight="1" x14ac:dyDescent="0.3">
      <c r="A57" s="94"/>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row>
    <row r="58" spans="1:48" ht="12" customHeight="1" x14ac:dyDescent="0.3">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row>
    <row r="59" spans="1:48" ht="12" customHeight="1" x14ac:dyDescent="0.3">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row>
    <row r="60" spans="1:48" ht="12" customHeight="1" x14ac:dyDescent="0.3">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row>
    <row r="61" spans="1:48" ht="12" customHeight="1" x14ac:dyDescent="0.3">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row>
    <row r="62" spans="1:48" ht="12" customHeight="1" x14ac:dyDescent="0.3">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row>
    <row r="63" spans="1:48" ht="12" customHeight="1" x14ac:dyDescent="0.3">
      <c r="A63" s="94"/>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row>
    <row r="64" spans="1:48" ht="12" customHeight="1" x14ac:dyDescent="0.3">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row>
    <row r="65" spans="1:48" ht="12" customHeight="1" x14ac:dyDescent="0.3">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row>
    <row r="66" spans="1:48" ht="12" customHeight="1" x14ac:dyDescent="0.3">
      <c r="A66" s="94"/>
      <c r="B66" s="9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row>
    <row r="67" spans="1:48" ht="12" customHeight="1" x14ac:dyDescent="0.3">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row>
    <row r="68" spans="1:48" ht="12" customHeight="1" x14ac:dyDescent="0.3">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row>
    <row r="69" spans="1:48" ht="12" customHeight="1" x14ac:dyDescent="0.3">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row>
    <row r="70" spans="1:48" ht="12" customHeight="1" x14ac:dyDescent="0.3">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row>
    <row r="71" spans="1:48" ht="12" customHeight="1" x14ac:dyDescent="0.3">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row>
    <row r="72" spans="1:48" ht="12" customHeight="1" x14ac:dyDescent="0.3">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row>
    <row r="73" spans="1:48" ht="12" customHeight="1" x14ac:dyDescent="0.3">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row>
    <row r="74" spans="1:48" ht="12" customHeight="1" x14ac:dyDescent="0.3">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row>
    <row r="75" spans="1:48" ht="12" customHeight="1" x14ac:dyDescent="0.3">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row>
    <row r="76" spans="1:48" ht="12" customHeight="1" x14ac:dyDescent="0.3">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row>
    <row r="77" spans="1:48" ht="12" customHeight="1" x14ac:dyDescent="0.3">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row>
    <row r="78" spans="1:48" ht="12" customHeight="1" x14ac:dyDescent="0.3">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row>
    <row r="79" spans="1:48" ht="12" customHeight="1" x14ac:dyDescent="0.3">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row>
    <row r="80" spans="1:48" ht="12" customHeight="1" x14ac:dyDescent="0.3">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row>
    <row r="81" spans="1:48" ht="12" customHeight="1" x14ac:dyDescent="0.3">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row>
    <row r="82" spans="1:48" ht="12" customHeight="1" x14ac:dyDescent="0.3">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row>
    <row r="83" spans="1:48" ht="12" customHeight="1" x14ac:dyDescent="0.3">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row>
    <row r="84" spans="1:48" ht="12" customHeight="1" x14ac:dyDescent="0.3">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ht="12" customHeight="1" x14ac:dyDescent="0.3">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ht="12" customHeight="1" x14ac:dyDescent="0.3">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ht="12" customHeight="1" x14ac:dyDescent="0.3">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12" customHeight="1" x14ac:dyDescent="0.3">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12" customHeight="1" x14ac:dyDescent="0.3">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12" customHeight="1" x14ac:dyDescent="0.3">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12" customHeight="1" x14ac:dyDescent="0.3">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12" customHeight="1" x14ac:dyDescent="0.3">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12" customHeight="1" x14ac:dyDescent="0.3">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12" customHeight="1" x14ac:dyDescent="0.3">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ht="12" customHeight="1" x14ac:dyDescent="0.3">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12" customHeight="1" x14ac:dyDescent="0.3">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ht="12" customHeight="1" x14ac:dyDescent="0.3">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ht="12" customHeight="1" x14ac:dyDescent="0.3">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ht="12" customHeight="1" x14ac:dyDescent="0.3">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ht="12" customHeight="1" x14ac:dyDescent="0.3">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ht="12" customHeight="1" x14ac:dyDescent="0.3">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12" customHeight="1" x14ac:dyDescent="0.3">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12" customHeight="1" x14ac:dyDescent="0.3">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12" customHeight="1" x14ac:dyDescent="0.3">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12" customHeight="1" x14ac:dyDescent="0.3">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12" customHeight="1" x14ac:dyDescent="0.3">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12" customHeight="1" x14ac:dyDescent="0.3">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12" customHeight="1" x14ac:dyDescent="0.3">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12" customHeight="1" x14ac:dyDescent="0.3">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ht="12" customHeight="1" x14ac:dyDescent="0.3">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12" customHeight="1" x14ac:dyDescent="0.3">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ht="12" customHeight="1" x14ac:dyDescent="0.3">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ht="12" customHeight="1" x14ac:dyDescent="0.3">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ht="12" customHeight="1" x14ac:dyDescent="0.3">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ht="12" customHeight="1" x14ac:dyDescent="0.3">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ht="12" customHeight="1" x14ac:dyDescent="0.3">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ht="12" customHeight="1" x14ac:dyDescent="0.3">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ht="12" customHeight="1" x14ac:dyDescent="0.3">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ht="12" customHeight="1" x14ac:dyDescent="0.3">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ht="12" customHeight="1" x14ac:dyDescent="0.3">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ht="12" customHeight="1" x14ac:dyDescent="0.3">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3">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3">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3">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3">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3">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3">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3">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3">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3">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3">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3">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3">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3">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12" customHeight="1" x14ac:dyDescent="0.3">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12" customHeight="1" x14ac:dyDescent="0.3">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12" customHeight="1" x14ac:dyDescent="0.3">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sheetData>
  <mergeCells count="5">
    <mergeCell ref="A40:AV40"/>
    <mergeCell ref="A1:C3"/>
    <mergeCell ref="D1:AM3"/>
    <mergeCell ref="AN1:AV3"/>
    <mergeCell ref="N15:AI24"/>
  </mergeCells>
  <phoneticPr fontId="0" type="noConversion"/>
  <pageMargins left="0.7" right="0.7" top="0.75" bottom="0.75" header="0.51180555555555496" footer="0.51180555555555496"/>
  <pageSetup paperSize="9" firstPageNumber="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FS134"/>
  <sheetViews>
    <sheetView showGridLines="0" showRowColHeaders="0" zoomScale="90" zoomScaleNormal="90" workbookViewId="0">
      <pane ySplit="3" topLeftCell="A4" activePane="bottomLeft" state="frozen"/>
      <selection pane="bottomLeft" activeCell="AC23" sqref="AC23"/>
    </sheetView>
  </sheetViews>
  <sheetFormatPr baseColWidth="10" defaultColWidth="2.6640625" defaultRowHeight="14.4" x14ac:dyDescent="0.3"/>
  <cols>
    <col min="1" max="48" width="2.6640625" customWidth="1"/>
    <col min="49" max="175" width="2.6640625" style="94" customWidth="1"/>
  </cols>
  <sheetData>
    <row r="1" spans="1:48" ht="12" customHeight="1" x14ac:dyDescent="0.3">
      <c r="A1" s="285"/>
      <c r="B1" s="285"/>
      <c r="C1" s="285"/>
      <c r="D1" s="286" t="str">
        <f>'Page de garde'!D1:AM3</f>
        <v>Appel à projets commun 2025</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9" t="s">
        <v>138</v>
      </c>
      <c r="AO1" s="289"/>
      <c r="AP1" s="289"/>
      <c r="AQ1" s="289"/>
      <c r="AR1" s="289"/>
      <c r="AS1" s="289"/>
      <c r="AT1" s="289"/>
      <c r="AU1" s="289"/>
      <c r="AV1" s="289"/>
    </row>
    <row r="2" spans="1:48" ht="12" customHeight="1" x14ac:dyDescent="0.3">
      <c r="A2" s="285"/>
      <c r="B2" s="285"/>
      <c r="C2" s="285"/>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9"/>
      <c r="AO2" s="289"/>
      <c r="AP2" s="289"/>
      <c r="AQ2" s="289"/>
      <c r="AR2" s="289"/>
      <c r="AS2" s="289"/>
      <c r="AT2" s="289"/>
      <c r="AU2" s="289"/>
      <c r="AV2" s="289"/>
    </row>
    <row r="3" spans="1:48" ht="12" customHeight="1" x14ac:dyDescent="0.3">
      <c r="A3" s="285"/>
      <c r="B3" s="285"/>
      <c r="C3" s="285"/>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9"/>
      <c r="AO3" s="289"/>
      <c r="AP3" s="289"/>
      <c r="AQ3" s="289"/>
      <c r="AR3" s="289"/>
      <c r="AS3" s="289"/>
      <c r="AT3" s="289"/>
      <c r="AU3" s="289"/>
      <c r="AV3" s="289"/>
    </row>
    <row r="5" spans="1:48" ht="12" customHeight="1" x14ac:dyDescent="0.3">
      <c r="B5" s="286" t="s">
        <v>139</v>
      </c>
      <c r="C5" s="286"/>
      <c r="D5" s="286"/>
      <c r="E5" s="286"/>
      <c r="F5" s="286"/>
      <c r="G5" s="286"/>
      <c r="H5" s="286"/>
      <c r="I5" s="286"/>
      <c r="J5" s="290">
        <v>2025</v>
      </c>
      <c r="K5" s="290"/>
      <c r="L5" s="290"/>
      <c r="M5" s="290"/>
      <c r="N5" s="290"/>
    </row>
    <row r="6" spans="1:48" ht="12" customHeight="1" x14ac:dyDescent="0.3">
      <c r="B6" s="286"/>
      <c r="C6" s="286"/>
      <c r="D6" s="286"/>
      <c r="E6" s="286"/>
      <c r="F6" s="286"/>
      <c r="G6" s="286"/>
      <c r="H6" s="286"/>
      <c r="I6" s="286"/>
      <c r="J6" s="290"/>
      <c r="K6" s="290"/>
      <c r="L6" s="290"/>
      <c r="M6" s="290"/>
      <c r="N6" s="290"/>
    </row>
    <row r="7" spans="1:48" ht="12" customHeight="1" x14ac:dyDescent="0.3">
      <c r="A7" s="287" t="s">
        <v>140</v>
      </c>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row>
    <row r="8" spans="1:48" ht="12" customHeight="1" x14ac:dyDescent="0.3">
      <c r="A8" s="287"/>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row>
    <row r="9" spans="1:48" ht="12" customHeight="1" x14ac:dyDescent="0.3">
      <c r="A9" s="287"/>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row>
    <row r="10" spans="1:48" ht="12" customHeight="1" x14ac:dyDescent="0.3">
      <c r="B10" s="291"/>
      <c r="C10" s="291"/>
      <c r="D10" s="291"/>
      <c r="E10" s="291"/>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row>
    <row r="11" spans="1:48" ht="12" customHeight="1" x14ac:dyDescent="0.3">
      <c r="B11" s="291"/>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row>
    <row r="12" spans="1:48" ht="12" customHeight="1" x14ac:dyDescent="0.3">
      <c r="B12" s="291"/>
      <c r="C12" s="291"/>
      <c r="D12" s="291"/>
      <c r="E12" s="291"/>
      <c r="F12" s="291"/>
      <c r="G12" s="291"/>
      <c r="H12" s="291"/>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row>
    <row r="13" spans="1:48" ht="12" customHeight="1" x14ac:dyDescent="0.3">
      <c r="B13" s="291"/>
      <c r="C13" s="291"/>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row>
    <row r="14" spans="1:48" ht="12" customHeight="1" x14ac:dyDescent="0.3">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row>
    <row r="16" spans="1:48" ht="15" thickBot="1" x14ac:dyDescent="0.35"/>
    <row r="17" spans="4:48" ht="12" customHeight="1" thickBot="1" x14ac:dyDescent="0.35">
      <c r="D17" s="292" t="s">
        <v>141</v>
      </c>
      <c r="E17" s="292"/>
      <c r="F17" s="292"/>
      <c r="G17" s="292"/>
      <c r="H17" s="292"/>
      <c r="I17" s="292"/>
      <c r="J17" s="292"/>
      <c r="K17" s="292"/>
      <c r="L17" s="293" t="s">
        <v>1113</v>
      </c>
      <c r="M17" s="294"/>
      <c r="N17" s="294"/>
      <c r="O17" s="294"/>
      <c r="P17" s="294"/>
      <c r="Q17" s="295"/>
      <c r="R17" s="299"/>
      <c r="S17" s="299"/>
      <c r="T17" s="299"/>
      <c r="U17" s="299"/>
      <c r="V17" s="299"/>
      <c r="W17" s="96"/>
      <c r="X17" s="96"/>
      <c r="Y17" s="300" t="s">
        <v>1114</v>
      </c>
      <c r="Z17" s="300"/>
      <c r="AA17" s="300"/>
      <c r="AB17" s="300"/>
      <c r="AC17" s="300"/>
      <c r="AD17" s="300"/>
      <c r="AE17" s="299"/>
      <c r="AF17" s="299"/>
      <c r="AG17" s="299"/>
      <c r="AH17" s="299"/>
      <c r="AI17" s="299"/>
      <c r="AJ17" s="96"/>
      <c r="AK17" s="301" t="s">
        <v>142</v>
      </c>
      <c r="AL17" s="301"/>
      <c r="AM17" s="301"/>
      <c r="AN17" s="301"/>
      <c r="AO17" s="301"/>
      <c r="AP17" s="301"/>
      <c r="AQ17" s="302">
        <f>YEAR(AE17)-YEAR(R17)+1</f>
        <v>1</v>
      </c>
      <c r="AR17" s="302"/>
      <c r="AS17" s="302"/>
      <c r="AT17" s="302"/>
      <c r="AU17" s="302"/>
    </row>
    <row r="18" spans="4:48" ht="27.75" customHeight="1" thickBot="1" x14ac:dyDescent="0.35">
      <c r="D18" s="292"/>
      <c r="E18" s="292"/>
      <c r="F18" s="292"/>
      <c r="G18" s="292"/>
      <c r="H18" s="292"/>
      <c r="I18" s="292"/>
      <c r="J18" s="292"/>
      <c r="K18" s="292"/>
      <c r="L18" s="296"/>
      <c r="M18" s="297"/>
      <c r="N18" s="297"/>
      <c r="O18" s="297"/>
      <c r="P18" s="297"/>
      <c r="Q18" s="298"/>
      <c r="R18" s="299"/>
      <c r="S18" s="299"/>
      <c r="T18" s="299"/>
      <c r="U18" s="299"/>
      <c r="V18" s="299"/>
      <c r="W18" s="96"/>
      <c r="X18" s="96"/>
      <c r="Y18" s="300"/>
      <c r="Z18" s="300"/>
      <c r="AA18" s="300"/>
      <c r="AB18" s="300"/>
      <c r="AC18" s="300"/>
      <c r="AD18" s="300"/>
      <c r="AE18" s="299"/>
      <c r="AF18" s="299"/>
      <c r="AG18" s="299"/>
      <c r="AH18" s="299"/>
      <c r="AI18" s="299"/>
      <c r="AJ18" s="96"/>
      <c r="AK18" s="301"/>
      <c r="AL18" s="301"/>
      <c r="AM18" s="301"/>
      <c r="AN18" s="301"/>
      <c r="AO18" s="301"/>
      <c r="AP18" s="301"/>
      <c r="AQ18" s="302"/>
      <c r="AR18" s="302"/>
      <c r="AS18" s="302"/>
      <c r="AT18" s="302"/>
      <c r="AU18" s="302"/>
    </row>
    <row r="20" spans="4:48" ht="12" customHeight="1" x14ac:dyDescent="0.3">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307">
        <f>AQ17</f>
        <v>1</v>
      </c>
      <c r="AR20" s="307"/>
      <c r="AS20" s="307"/>
      <c r="AT20" s="307"/>
      <c r="AU20" s="307"/>
    </row>
    <row r="21" spans="4:48" ht="12" customHeight="1" x14ac:dyDescent="0.3">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7"/>
      <c r="AR21" s="307"/>
      <c r="AS21" s="307"/>
      <c r="AT21" s="307"/>
      <c r="AU21" s="307"/>
    </row>
    <row r="22" spans="4:48" ht="12" customHeight="1" x14ac:dyDescent="0.3">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row>
    <row r="23" spans="4:48" ht="12" customHeight="1" x14ac:dyDescent="0.3">
      <c r="Q23" s="96"/>
      <c r="R23" s="96"/>
      <c r="S23" s="96"/>
      <c r="T23" s="96"/>
      <c r="U23" s="96"/>
      <c r="V23" s="96"/>
      <c r="W23" s="98"/>
      <c r="X23" s="98"/>
      <c r="Y23" s="98"/>
      <c r="Z23" s="98"/>
      <c r="AA23" s="98"/>
    </row>
    <row r="24" spans="4:48" ht="12" customHeight="1" x14ac:dyDescent="0.3">
      <c r="D24" s="286" t="s">
        <v>143</v>
      </c>
      <c r="E24" s="286"/>
      <c r="F24" s="286"/>
      <c r="G24" s="286"/>
      <c r="H24" s="286"/>
      <c r="I24" s="286"/>
      <c r="J24" s="286"/>
      <c r="Q24" s="96"/>
      <c r="R24" s="96"/>
      <c r="S24" s="96"/>
      <c r="T24" s="96"/>
      <c r="U24" s="96"/>
      <c r="V24" s="96"/>
      <c r="W24" s="98"/>
      <c r="X24" s="98"/>
      <c r="Y24" s="98"/>
      <c r="Z24" s="98"/>
      <c r="AA24" s="98"/>
    </row>
    <row r="25" spans="4:48" ht="12" customHeight="1" x14ac:dyDescent="0.3">
      <c r="D25" s="286"/>
      <c r="E25" s="286"/>
      <c r="F25" s="286"/>
      <c r="G25" s="286"/>
      <c r="H25" s="286"/>
      <c r="I25" s="286"/>
      <c r="J25" s="286"/>
    </row>
    <row r="26" spans="4:48" ht="12" customHeight="1" x14ac:dyDescent="0.3">
      <c r="D26" s="303" t="s">
        <v>144</v>
      </c>
      <c r="E26" s="303"/>
      <c r="F26" s="303"/>
      <c r="G26" s="303"/>
      <c r="H26" s="303"/>
      <c r="I26" s="303"/>
      <c r="J26" s="303"/>
      <c r="K26" s="303"/>
      <c r="L26" s="303"/>
      <c r="M26" s="303"/>
      <c r="N26" s="304"/>
      <c r="O26" s="304"/>
      <c r="P26" s="304"/>
      <c r="Q26" s="304"/>
      <c r="R26" s="304"/>
      <c r="S26" s="304"/>
      <c r="T26" s="304"/>
      <c r="U26" s="304"/>
      <c r="V26" s="304"/>
      <c r="W26" s="304"/>
      <c r="X26" s="304"/>
      <c r="Y26" s="304"/>
      <c r="Z26" s="304"/>
      <c r="AA26" s="304"/>
      <c r="AB26" s="304"/>
      <c r="AD26" s="303" t="s">
        <v>145</v>
      </c>
      <c r="AE26" s="303"/>
      <c r="AF26" s="303"/>
      <c r="AG26" s="303"/>
      <c r="AH26" s="303"/>
      <c r="AI26" s="303"/>
      <c r="AJ26" s="303"/>
      <c r="AK26" s="303"/>
      <c r="AL26" s="303"/>
      <c r="AM26" s="303"/>
      <c r="AN26" s="305"/>
      <c r="AO26" s="305"/>
      <c r="AP26" s="305"/>
      <c r="AQ26" s="305"/>
      <c r="AR26" s="305"/>
      <c r="AS26" s="305"/>
      <c r="AT26" s="305"/>
      <c r="AU26" s="305"/>
      <c r="AV26" s="305"/>
    </row>
    <row r="27" spans="4:48" ht="12" customHeight="1" x14ac:dyDescent="0.3">
      <c r="D27" s="303"/>
      <c r="E27" s="303"/>
      <c r="F27" s="303"/>
      <c r="G27" s="303"/>
      <c r="H27" s="303"/>
      <c r="I27" s="303"/>
      <c r="J27" s="303"/>
      <c r="K27" s="303"/>
      <c r="L27" s="303"/>
      <c r="M27" s="303"/>
      <c r="N27" s="304"/>
      <c r="O27" s="304"/>
      <c r="P27" s="304"/>
      <c r="Q27" s="304"/>
      <c r="R27" s="304"/>
      <c r="S27" s="304"/>
      <c r="T27" s="304"/>
      <c r="U27" s="304"/>
      <c r="V27" s="304"/>
      <c r="W27" s="304"/>
      <c r="X27" s="304"/>
      <c r="Y27" s="304"/>
      <c r="Z27" s="304"/>
      <c r="AA27" s="304"/>
      <c r="AB27" s="304"/>
      <c r="AD27" s="303"/>
      <c r="AE27" s="303"/>
      <c r="AF27" s="303"/>
      <c r="AG27" s="303"/>
      <c r="AH27" s="303"/>
      <c r="AI27" s="303"/>
      <c r="AJ27" s="303"/>
      <c r="AK27" s="303"/>
      <c r="AL27" s="303"/>
      <c r="AM27" s="303"/>
      <c r="AN27" s="305"/>
      <c r="AO27" s="305"/>
      <c r="AP27" s="305"/>
      <c r="AQ27" s="305"/>
      <c r="AR27" s="305"/>
      <c r="AS27" s="305"/>
      <c r="AT27" s="305"/>
      <c r="AU27" s="305"/>
      <c r="AV27" s="305"/>
    </row>
    <row r="28" spans="4:48" ht="12" customHeight="1" x14ac:dyDescent="0.3">
      <c r="N28" s="99"/>
      <c r="O28" s="99"/>
      <c r="P28" s="99"/>
      <c r="Q28" s="99"/>
      <c r="R28" s="99"/>
      <c r="S28" s="99"/>
      <c r="T28" s="99"/>
      <c r="U28" s="99"/>
      <c r="V28" s="99"/>
      <c r="W28" s="99"/>
      <c r="X28" s="99"/>
      <c r="Y28" s="99"/>
      <c r="Z28" s="99"/>
      <c r="AA28" s="99"/>
      <c r="AB28" s="99"/>
      <c r="AN28" s="99"/>
      <c r="AO28" s="99"/>
      <c r="AP28" s="99"/>
      <c r="AQ28" s="99"/>
      <c r="AR28" s="99"/>
      <c r="AS28" s="99"/>
      <c r="AT28" s="99"/>
      <c r="AU28" s="99"/>
      <c r="AV28" s="99"/>
    </row>
    <row r="29" spans="4:48" ht="12" customHeight="1" x14ac:dyDescent="0.3">
      <c r="D29" s="303" t="s">
        <v>146</v>
      </c>
      <c r="E29" s="303"/>
      <c r="F29" s="303"/>
      <c r="G29" s="303"/>
      <c r="H29" s="303"/>
      <c r="I29" s="303"/>
      <c r="J29" s="303"/>
      <c r="K29" s="303"/>
      <c r="L29" s="303"/>
      <c r="M29" s="303"/>
      <c r="N29" s="304"/>
      <c r="O29" s="304"/>
      <c r="P29" s="304"/>
      <c r="Q29" s="304"/>
      <c r="R29" s="304"/>
      <c r="S29" s="304"/>
      <c r="T29" s="304"/>
      <c r="U29" s="304"/>
      <c r="V29" s="304"/>
      <c r="W29" s="304"/>
      <c r="X29" s="304"/>
      <c r="Y29" s="304"/>
      <c r="Z29" s="304"/>
      <c r="AA29" s="304"/>
      <c r="AB29" s="304"/>
      <c r="AD29" s="303" t="s">
        <v>147</v>
      </c>
      <c r="AE29" s="303"/>
      <c r="AF29" s="303"/>
      <c r="AG29" s="303"/>
      <c r="AH29" s="303"/>
      <c r="AI29" s="303"/>
      <c r="AJ29" s="303"/>
      <c r="AK29" s="303"/>
      <c r="AL29" s="303"/>
      <c r="AM29" s="303"/>
      <c r="AN29" s="305"/>
      <c r="AO29" s="305"/>
      <c r="AP29" s="305"/>
      <c r="AQ29" s="305"/>
      <c r="AR29" s="305"/>
      <c r="AS29" s="305"/>
      <c r="AT29" s="305"/>
      <c r="AU29" s="305"/>
      <c r="AV29" s="305"/>
    </row>
    <row r="30" spans="4:48" ht="12" customHeight="1" x14ac:dyDescent="0.3">
      <c r="D30" s="303"/>
      <c r="E30" s="303"/>
      <c r="F30" s="303"/>
      <c r="G30" s="303"/>
      <c r="H30" s="303"/>
      <c r="I30" s="303"/>
      <c r="J30" s="303"/>
      <c r="K30" s="303"/>
      <c r="L30" s="303"/>
      <c r="M30" s="303"/>
      <c r="N30" s="304"/>
      <c r="O30" s="304"/>
      <c r="P30" s="304"/>
      <c r="Q30" s="304"/>
      <c r="R30" s="304"/>
      <c r="S30" s="304"/>
      <c r="T30" s="304"/>
      <c r="U30" s="304"/>
      <c r="V30" s="304"/>
      <c r="W30" s="304"/>
      <c r="X30" s="304"/>
      <c r="Y30" s="304"/>
      <c r="Z30" s="304"/>
      <c r="AA30" s="304"/>
      <c r="AB30" s="304"/>
      <c r="AD30" s="303"/>
      <c r="AE30" s="303"/>
      <c r="AF30" s="303"/>
      <c r="AG30" s="303"/>
      <c r="AH30" s="303"/>
      <c r="AI30" s="303"/>
      <c r="AJ30" s="303"/>
      <c r="AK30" s="303"/>
      <c r="AL30" s="303"/>
      <c r="AM30" s="303"/>
      <c r="AN30" s="305"/>
      <c r="AO30" s="305"/>
      <c r="AP30" s="305"/>
      <c r="AQ30" s="305"/>
      <c r="AR30" s="305"/>
      <c r="AS30" s="305"/>
      <c r="AT30" s="305"/>
      <c r="AU30" s="305"/>
      <c r="AV30" s="305"/>
    </row>
    <row r="31" spans="4:48" ht="12" customHeight="1" x14ac:dyDescent="0.3">
      <c r="D31" s="97"/>
      <c r="E31" s="97"/>
      <c r="F31" s="97"/>
      <c r="G31" s="97"/>
      <c r="H31" s="97"/>
      <c r="I31" s="97"/>
      <c r="J31" s="97"/>
      <c r="K31" s="97"/>
      <c r="L31" s="97"/>
      <c r="M31" s="97"/>
      <c r="N31" s="100"/>
      <c r="O31" s="100"/>
      <c r="P31" s="100"/>
      <c r="Q31" s="100"/>
      <c r="R31" s="100"/>
      <c r="S31" s="100"/>
      <c r="T31" s="100"/>
      <c r="U31" s="100"/>
      <c r="V31" s="100"/>
      <c r="W31" s="100"/>
      <c r="X31" s="100"/>
      <c r="Y31" s="100"/>
      <c r="Z31" s="100"/>
      <c r="AA31" s="100"/>
      <c r="AB31" s="100"/>
      <c r="AC31" s="97"/>
      <c r="AD31" s="97"/>
      <c r="AE31" s="97"/>
      <c r="AF31" s="97"/>
      <c r="AG31" s="97"/>
      <c r="AH31" s="97"/>
      <c r="AI31" s="97"/>
      <c r="AJ31" s="97"/>
      <c r="AK31" s="97"/>
      <c r="AL31" s="97"/>
      <c r="AM31" s="97"/>
      <c r="AN31" s="100"/>
      <c r="AO31" s="100"/>
      <c r="AP31" s="100"/>
      <c r="AQ31" s="99"/>
      <c r="AR31" s="99"/>
      <c r="AS31" s="99"/>
      <c r="AT31" s="99"/>
      <c r="AU31" s="99"/>
      <c r="AV31" s="99"/>
    </row>
    <row r="32" spans="4:48" ht="12" customHeight="1" x14ac:dyDescent="0.3">
      <c r="D32" s="303" t="s">
        <v>148</v>
      </c>
      <c r="E32" s="303"/>
      <c r="F32" s="303"/>
      <c r="G32" s="303"/>
      <c r="H32" s="303"/>
      <c r="I32" s="303"/>
      <c r="J32" s="303"/>
      <c r="K32" s="303"/>
      <c r="L32" s="303"/>
      <c r="M32" s="303"/>
      <c r="N32" s="308"/>
      <c r="O32" s="308"/>
      <c r="P32" s="308"/>
      <c r="Q32" s="308"/>
      <c r="R32" s="308"/>
      <c r="S32" s="308"/>
      <c r="T32" s="308"/>
      <c r="U32" s="308"/>
      <c r="V32" s="308"/>
      <c r="W32" s="308"/>
      <c r="X32" s="308"/>
      <c r="Y32" s="308"/>
      <c r="Z32" s="308"/>
      <c r="AA32" s="308"/>
      <c r="AB32" s="308"/>
      <c r="AC32" s="97"/>
      <c r="AD32" s="303" t="s">
        <v>149</v>
      </c>
      <c r="AE32" s="303"/>
      <c r="AF32" s="303"/>
      <c r="AG32" s="303"/>
      <c r="AH32" s="303"/>
      <c r="AI32" s="303"/>
      <c r="AJ32" s="303"/>
      <c r="AK32" s="303"/>
      <c r="AL32" s="303"/>
      <c r="AM32" s="303"/>
      <c r="AN32" s="309"/>
      <c r="AO32" s="309"/>
      <c r="AP32" s="309"/>
      <c r="AQ32" s="309"/>
      <c r="AR32" s="309"/>
      <c r="AS32" s="309"/>
      <c r="AT32" s="309"/>
      <c r="AU32" s="309"/>
      <c r="AV32" s="309"/>
    </row>
    <row r="33" spans="1:48" ht="12" customHeight="1" x14ac:dyDescent="0.3">
      <c r="D33" s="303"/>
      <c r="E33" s="303"/>
      <c r="F33" s="303"/>
      <c r="G33" s="303"/>
      <c r="H33" s="303"/>
      <c r="I33" s="303"/>
      <c r="J33" s="303"/>
      <c r="K33" s="303"/>
      <c r="L33" s="303"/>
      <c r="M33" s="303"/>
      <c r="N33" s="308"/>
      <c r="O33" s="308"/>
      <c r="P33" s="308"/>
      <c r="Q33" s="308"/>
      <c r="R33" s="308"/>
      <c r="S33" s="308"/>
      <c r="T33" s="308"/>
      <c r="U33" s="308"/>
      <c r="V33" s="308"/>
      <c r="W33" s="308"/>
      <c r="X33" s="308"/>
      <c r="Y33" s="308"/>
      <c r="Z33" s="308"/>
      <c r="AA33" s="308"/>
      <c r="AB33" s="308"/>
      <c r="AC33" s="97"/>
      <c r="AD33" s="303"/>
      <c r="AE33" s="303"/>
      <c r="AF33" s="303"/>
      <c r="AG33" s="303"/>
      <c r="AH33" s="303"/>
      <c r="AI33" s="303"/>
      <c r="AJ33" s="303"/>
      <c r="AK33" s="303"/>
      <c r="AL33" s="303"/>
      <c r="AM33" s="303"/>
      <c r="AN33" s="309"/>
      <c r="AO33" s="309"/>
      <c r="AP33" s="309"/>
      <c r="AQ33" s="309"/>
      <c r="AR33" s="309"/>
      <c r="AS33" s="309"/>
      <c r="AT33" s="309"/>
      <c r="AU33" s="309"/>
      <c r="AV33" s="309"/>
    </row>
    <row r="34" spans="1:48" ht="12" customHeight="1" x14ac:dyDescent="0.3">
      <c r="N34" s="99"/>
      <c r="O34" s="99"/>
      <c r="P34" s="99"/>
      <c r="Q34" s="99"/>
      <c r="R34" s="99"/>
      <c r="S34" s="99"/>
      <c r="T34" s="99"/>
      <c r="U34" s="99"/>
      <c r="V34" s="99"/>
      <c r="W34" s="99"/>
      <c r="X34" s="99"/>
      <c r="Y34" s="99"/>
      <c r="Z34" s="99"/>
      <c r="AA34" s="99"/>
      <c r="AB34" s="99"/>
      <c r="AN34" s="99"/>
      <c r="AO34" s="99"/>
      <c r="AP34" s="99"/>
      <c r="AQ34" s="99"/>
      <c r="AR34" s="99"/>
      <c r="AS34" s="99"/>
      <c r="AT34" s="99"/>
      <c r="AU34" s="99"/>
      <c r="AV34" s="99"/>
    </row>
    <row r="35" spans="1:48" ht="12" customHeight="1" x14ac:dyDescent="0.3">
      <c r="D35" s="303" t="s">
        <v>1052</v>
      </c>
      <c r="E35" s="303"/>
      <c r="F35" s="303"/>
      <c r="G35" s="303"/>
      <c r="H35" s="303"/>
      <c r="I35" s="303"/>
      <c r="J35" s="303"/>
      <c r="K35" s="303"/>
      <c r="L35" s="303"/>
      <c r="M35" s="303"/>
      <c r="N35" s="304"/>
      <c r="O35" s="304"/>
      <c r="P35" s="304"/>
      <c r="Q35" s="304"/>
      <c r="R35" s="304"/>
      <c r="S35" s="304"/>
      <c r="T35" s="304"/>
      <c r="U35" s="304"/>
      <c r="V35" s="304"/>
      <c r="W35" s="304"/>
      <c r="X35" s="304"/>
      <c r="Y35" s="304"/>
      <c r="Z35" s="304"/>
      <c r="AA35" s="304"/>
      <c r="AB35" s="304"/>
      <c r="AD35" s="303" t="s">
        <v>150</v>
      </c>
      <c r="AE35" s="303"/>
      <c r="AF35" s="303"/>
      <c r="AG35" s="303"/>
      <c r="AH35" s="303"/>
      <c r="AI35" s="303"/>
      <c r="AJ35" s="303"/>
      <c r="AK35" s="303"/>
      <c r="AL35" s="303"/>
      <c r="AM35" s="303"/>
      <c r="AN35" s="304"/>
      <c r="AO35" s="304"/>
      <c r="AP35" s="304"/>
      <c r="AQ35" s="304"/>
      <c r="AR35" s="304"/>
      <c r="AS35" s="304"/>
      <c r="AT35" s="304"/>
      <c r="AU35" s="304"/>
      <c r="AV35" s="304"/>
    </row>
    <row r="36" spans="1:48" ht="12" customHeight="1" x14ac:dyDescent="0.3">
      <c r="D36" s="303"/>
      <c r="E36" s="303"/>
      <c r="F36" s="303"/>
      <c r="G36" s="303"/>
      <c r="H36" s="303"/>
      <c r="I36" s="303"/>
      <c r="J36" s="303"/>
      <c r="K36" s="303"/>
      <c r="L36" s="303"/>
      <c r="M36" s="303"/>
      <c r="N36" s="304"/>
      <c r="O36" s="304"/>
      <c r="P36" s="304"/>
      <c r="Q36" s="304"/>
      <c r="R36" s="304"/>
      <c r="S36" s="304"/>
      <c r="T36" s="304"/>
      <c r="U36" s="304"/>
      <c r="V36" s="304"/>
      <c r="W36" s="304"/>
      <c r="X36" s="304"/>
      <c r="Y36" s="304"/>
      <c r="Z36" s="304"/>
      <c r="AA36" s="304"/>
      <c r="AB36" s="304"/>
      <c r="AD36" s="303"/>
      <c r="AE36" s="303"/>
      <c r="AF36" s="303"/>
      <c r="AG36" s="303"/>
      <c r="AH36" s="303"/>
      <c r="AI36" s="303"/>
      <c r="AJ36" s="303"/>
      <c r="AK36" s="303"/>
      <c r="AL36" s="303"/>
      <c r="AM36" s="303"/>
      <c r="AN36" s="304"/>
      <c r="AO36" s="304"/>
      <c r="AP36" s="304"/>
      <c r="AQ36" s="304"/>
      <c r="AR36" s="304"/>
      <c r="AS36" s="304"/>
      <c r="AT36" s="304"/>
      <c r="AU36" s="304"/>
      <c r="AV36" s="304"/>
    </row>
    <row r="37" spans="1:48" ht="12" customHeight="1" x14ac:dyDescent="0.3">
      <c r="N37" s="99"/>
      <c r="O37" s="99"/>
      <c r="P37" s="99"/>
      <c r="Q37" s="99"/>
      <c r="R37" s="99"/>
      <c r="S37" s="99"/>
      <c r="T37" s="99"/>
      <c r="U37" s="99"/>
      <c r="V37" s="99"/>
      <c r="W37" s="99"/>
      <c r="X37" s="99"/>
      <c r="Y37" s="99"/>
      <c r="Z37" s="99"/>
      <c r="AA37" s="99"/>
      <c r="AB37" s="99"/>
    </row>
    <row r="38" spans="1:48" ht="12" customHeight="1" x14ac:dyDescent="0.3">
      <c r="D38" s="303" t="s">
        <v>151</v>
      </c>
      <c r="E38" s="303"/>
      <c r="F38" s="303"/>
      <c r="G38" s="303"/>
      <c r="H38" s="303"/>
      <c r="I38" s="303"/>
      <c r="J38" s="303"/>
      <c r="K38" s="303"/>
      <c r="L38" s="303"/>
      <c r="M38" s="303"/>
      <c r="N38" s="304"/>
      <c r="O38" s="304"/>
      <c r="P38" s="304"/>
      <c r="Q38" s="304"/>
      <c r="R38" s="304"/>
      <c r="S38" s="304"/>
      <c r="T38" s="304"/>
      <c r="U38" s="304"/>
      <c r="V38" s="304"/>
      <c r="W38" s="304"/>
      <c r="X38" s="304"/>
      <c r="Y38" s="304"/>
      <c r="Z38" s="304"/>
      <c r="AA38" s="304"/>
      <c r="AB38" s="304"/>
    </row>
    <row r="39" spans="1:48" ht="12" customHeight="1" x14ac:dyDescent="0.3">
      <c r="D39" s="303"/>
      <c r="E39" s="303"/>
      <c r="F39" s="303"/>
      <c r="G39" s="303"/>
      <c r="H39" s="303"/>
      <c r="I39" s="303"/>
      <c r="J39" s="303"/>
      <c r="K39" s="303"/>
      <c r="L39" s="303"/>
      <c r="M39" s="303"/>
      <c r="N39" s="304"/>
      <c r="O39" s="304"/>
      <c r="P39" s="304"/>
      <c r="Q39" s="304"/>
      <c r="R39" s="304"/>
      <c r="S39" s="304"/>
      <c r="T39" s="304"/>
      <c r="U39" s="304"/>
      <c r="V39" s="304"/>
      <c r="W39" s="304"/>
      <c r="X39" s="304"/>
      <c r="Y39" s="304"/>
      <c r="Z39" s="304"/>
      <c r="AA39" s="304"/>
      <c r="AB39" s="304"/>
    </row>
    <row r="42" spans="1:48" ht="12" customHeight="1" x14ac:dyDescent="0.3">
      <c r="A42" s="310" t="s">
        <v>152</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310"/>
      <c r="AF42" s="310"/>
      <c r="AG42" s="310"/>
      <c r="AH42" s="310"/>
      <c r="AI42" s="310"/>
      <c r="AJ42" s="310"/>
      <c r="AK42" s="310"/>
      <c r="AL42" s="310"/>
      <c r="AM42" s="310"/>
      <c r="AN42" s="310"/>
      <c r="AO42" s="310"/>
      <c r="AP42" s="310"/>
      <c r="AQ42" s="310"/>
      <c r="AR42" s="310"/>
      <c r="AS42" s="310"/>
      <c r="AT42" s="310"/>
      <c r="AU42" s="310"/>
      <c r="AV42" s="310"/>
    </row>
    <row r="43" spans="1:48" ht="12" customHeight="1" x14ac:dyDescent="0.3">
      <c r="A43" s="285"/>
      <c r="B43" s="285"/>
      <c r="C43" s="285"/>
      <c r="D43" s="286" t="str">
        <f>D1</f>
        <v>Appel à projets commun 2025</v>
      </c>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9" t="s">
        <v>138</v>
      </c>
      <c r="AO43" s="289"/>
      <c r="AP43" s="289"/>
      <c r="AQ43" s="289"/>
      <c r="AR43" s="289"/>
      <c r="AS43" s="289"/>
      <c r="AT43" s="289"/>
      <c r="AU43" s="289"/>
      <c r="AV43" s="289"/>
    </row>
    <row r="44" spans="1:48" ht="12" customHeight="1" x14ac:dyDescent="0.3">
      <c r="A44" s="285"/>
      <c r="B44" s="285"/>
      <c r="C44" s="285"/>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9"/>
      <c r="AO44" s="289"/>
      <c r="AP44" s="289"/>
      <c r="AQ44" s="289"/>
      <c r="AR44" s="289"/>
      <c r="AS44" s="289"/>
      <c r="AT44" s="289"/>
      <c r="AU44" s="289"/>
      <c r="AV44" s="289"/>
    </row>
    <row r="45" spans="1:48" ht="12" customHeight="1" x14ac:dyDescent="0.3">
      <c r="A45" s="285"/>
      <c r="B45" s="285"/>
      <c r="C45" s="285"/>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9"/>
      <c r="AO45" s="289"/>
      <c r="AP45" s="289"/>
      <c r="AQ45" s="289"/>
      <c r="AR45" s="289"/>
      <c r="AS45" s="289"/>
      <c r="AT45" s="289"/>
      <c r="AU45" s="289"/>
      <c r="AV45" s="289"/>
    </row>
    <row r="46" spans="1:48" ht="12" customHeight="1" x14ac:dyDescent="0.3">
      <c r="D46" s="286" t="s">
        <v>1055</v>
      </c>
      <c r="E46" s="286"/>
      <c r="F46" s="286"/>
      <c r="G46" s="286"/>
      <c r="H46" s="286"/>
      <c r="I46" s="286"/>
      <c r="J46" s="286"/>
      <c r="Q46" s="96"/>
      <c r="R46" s="96"/>
      <c r="S46" s="96"/>
      <c r="T46" s="96"/>
      <c r="U46" s="96"/>
      <c r="V46" s="96"/>
      <c r="W46" s="98"/>
      <c r="X46" s="98"/>
      <c r="Y46" s="98"/>
      <c r="Z46" s="98"/>
      <c r="AA46" s="98"/>
    </row>
    <row r="47" spans="1:48" ht="12" customHeight="1" x14ac:dyDescent="0.3">
      <c r="D47" s="286"/>
      <c r="E47" s="286"/>
      <c r="F47" s="286"/>
      <c r="G47" s="286"/>
      <c r="H47" s="286"/>
      <c r="I47" s="286"/>
      <c r="J47" s="286"/>
    </row>
    <row r="48" spans="1:48" ht="12" customHeight="1" x14ac:dyDescent="0.3">
      <c r="D48" s="303" t="s">
        <v>153</v>
      </c>
      <c r="E48" s="303"/>
      <c r="F48" s="303"/>
      <c r="G48" s="303"/>
      <c r="H48" s="303"/>
      <c r="I48" s="303"/>
      <c r="J48" s="303"/>
      <c r="K48" s="303"/>
      <c r="L48" s="303"/>
      <c r="M48" s="303"/>
      <c r="N48" s="304"/>
      <c r="O48" s="304"/>
      <c r="P48" s="304"/>
      <c r="Q48" s="304"/>
      <c r="R48" s="304"/>
      <c r="S48" s="304"/>
      <c r="T48" s="304"/>
      <c r="U48" s="304"/>
      <c r="V48" s="304"/>
      <c r="W48" s="304"/>
      <c r="X48" s="304"/>
      <c r="Y48" s="304"/>
      <c r="Z48" s="304"/>
      <c r="AA48" s="304"/>
      <c r="AB48" s="304"/>
      <c r="AD48" s="303" t="s">
        <v>154</v>
      </c>
      <c r="AE48" s="303"/>
      <c r="AF48" s="303"/>
      <c r="AG48" s="303"/>
      <c r="AH48" s="303"/>
      <c r="AI48" s="303"/>
      <c r="AJ48" s="303"/>
      <c r="AK48" s="303"/>
      <c r="AL48" s="303"/>
      <c r="AM48" s="303"/>
      <c r="AN48" s="305"/>
      <c r="AO48" s="305"/>
      <c r="AP48" s="305"/>
      <c r="AQ48" s="305"/>
      <c r="AR48" s="305"/>
      <c r="AS48" s="305"/>
      <c r="AT48" s="305"/>
      <c r="AU48" s="305"/>
      <c r="AV48" s="305"/>
    </row>
    <row r="49" spans="4:48" ht="12" customHeight="1" x14ac:dyDescent="0.3">
      <c r="D49" s="303"/>
      <c r="E49" s="303"/>
      <c r="F49" s="303"/>
      <c r="G49" s="303"/>
      <c r="H49" s="303"/>
      <c r="I49" s="303"/>
      <c r="J49" s="303"/>
      <c r="K49" s="303"/>
      <c r="L49" s="303"/>
      <c r="M49" s="303"/>
      <c r="N49" s="304"/>
      <c r="O49" s="304"/>
      <c r="P49" s="304"/>
      <c r="Q49" s="304"/>
      <c r="R49" s="304"/>
      <c r="S49" s="304"/>
      <c r="T49" s="304"/>
      <c r="U49" s="304"/>
      <c r="V49" s="304"/>
      <c r="W49" s="304"/>
      <c r="X49" s="304"/>
      <c r="Y49" s="304"/>
      <c r="Z49" s="304"/>
      <c r="AA49" s="304"/>
      <c r="AB49" s="304"/>
      <c r="AD49" s="303"/>
      <c r="AE49" s="303"/>
      <c r="AF49" s="303"/>
      <c r="AG49" s="303"/>
      <c r="AH49" s="303"/>
      <c r="AI49" s="303"/>
      <c r="AJ49" s="303"/>
      <c r="AK49" s="303"/>
      <c r="AL49" s="303"/>
      <c r="AM49" s="303"/>
      <c r="AN49" s="305"/>
      <c r="AO49" s="305"/>
      <c r="AP49" s="305"/>
      <c r="AQ49" s="305"/>
      <c r="AR49" s="305"/>
      <c r="AS49" s="305"/>
      <c r="AT49" s="305"/>
      <c r="AU49" s="305"/>
      <c r="AV49" s="305"/>
    </row>
    <row r="50" spans="4:48" ht="12" customHeight="1" x14ac:dyDescent="0.3">
      <c r="N50" s="99"/>
      <c r="O50" s="99"/>
      <c r="P50" s="99"/>
      <c r="Q50" s="99"/>
      <c r="R50" s="99"/>
      <c r="S50" s="99"/>
      <c r="T50" s="99"/>
      <c r="U50" s="99"/>
      <c r="V50" s="99"/>
      <c r="W50" s="99"/>
      <c r="X50" s="99"/>
      <c r="Y50" s="99"/>
      <c r="Z50" s="99"/>
      <c r="AA50" s="99"/>
      <c r="AB50" s="99"/>
      <c r="AN50" s="99"/>
      <c r="AO50" s="99"/>
      <c r="AP50" s="99"/>
      <c r="AQ50" s="99"/>
      <c r="AR50" s="99"/>
      <c r="AS50" s="99"/>
      <c r="AT50" s="99"/>
      <c r="AU50" s="99"/>
      <c r="AV50" s="99"/>
    </row>
    <row r="51" spans="4:48" ht="12" customHeight="1" x14ac:dyDescent="0.3">
      <c r="D51" s="303" t="s">
        <v>155</v>
      </c>
      <c r="E51" s="303"/>
      <c r="F51" s="303"/>
      <c r="G51" s="303"/>
      <c r="H51" s="303"/>
      <c r="I51" s="303"/>
      <c r="J51" s="303"/>
      <c r="K51" s="303"/>
      <c r="L51" s="303"/>
      <c r="M51" s="303"/>
      <c r="N51" s="304"/>
      <c r="O51" s="304"/>
      <c r="P51" s="304"/>
      <c r="Q51" s="304"/>
      <c r="R51" s="304"/>
      <c r="S51" s="304"/>
      <c r="T51" s="304"/>
      <c r="U51" s="304"/>
      <c r="V51" s="304"/>
      <c r="W51" s="304"/>
      <c r="X51" s="304"/>
      <c r="Y51" s="304"/>
      <c r="Z51" s="304"/>
      <c r="AA51" s="304"/>
      <c r="AB51" s="304"/>
      <c r="AD51" s="303" t="s">
        <v>1104</v>
      </c>
      <c r="AE51" s="303"/>
      <c r="AF51" s="303"/>
      <c r="AG51" s="303"/>
      <c r="AH51" s="303"/>
      <c r="AI51" s="303"/>
      <c r="AJ51" s="303"/>
      <c r="AK51" s="303"/>
      <c r="AL51" s="303"/>
      <c r="AM51" s="303"/>
      <c r="AN51" s="309"/>
      <c r="AO51" s="309"/>
      <c r="AP51" s="309"/>
      <c r="AQ51" s="309"/>
      <c r="AR51" s="309"/>
      <c r="AS51" s="309"/>
      <c r="AT51" s="309"/>
      <c r="AU51" s="309"/>
      <c r="AV51" s="309"/>
    </row>
    <row r="52" spans="4:48" ht="12" customHeight="1" x14ac:dyDescent="0.3">
      <c r="D52" s="303"/>
      <c r="E52" s="303"/>
      <c r="F52" s="303"/>
      <c r="G52" s="303"/>
      <c r="H52" s="303"/>
      <c r="I52" s="303"/>
      <c r="J52" s="303"/>
      <c r="K52" s="303"/>
      <c r="L52" s="303"/>
      <c r="M52" s="303"/>
      <c r="N52" s="304"/>
      <c r="O52" s="304"/>
      <c r="P52" s="304"/>
      <c r="Q52" s="304"/>
      <c r="R52" s="304"/>
      <c r="S52" s="304"/>
      <c r="T52" s="304"/>
      <c r="U52" s="304"/>
      <c r="V52" s="304"/>
      <c r="W52" s="304"/>
      <c r="X52" s="304"/>
      <c r="Y52" s="304"/>
      <c r="Z52" s="304"/>
      <c r="AA52" s="304"/>
      <c r="AB52" s="304"/>
      <c r="AD52" s="303"/>
      <c r="AE52" s="303"/>
      <c r="AF52" s="303"/>
      <c r="AG52" s="303"/>
      <c r="AH52" s="303"/>
      <c r="AI52" s="303"/>
      <c r="AJ52" s="303"/>
      <c r="AK52" s="303"/>
      <c r="AL52" s="303"/>
      <c r="AM52" s="303"/>
      <c r="AN52" s="309"/>
      <c r="AO52" s="309"/>
      <c r="AP52" s="309"/>
      <c r="AQ52" s="309"/>
      <c r="AR52" s="309"/>
      <c r="AS52" s="309"/>
      <c r="AT52" s="309"/>
      <c r="AU52" s="309"/>
      <c r="AV52" s="309"/>
    </row>
    <row r="53" spans="4:48" ht="12" customHeight="1" x14ac:dyDescent="0.3">
      <c r="N53" s="99"/>
      <c r="O53" s="99"/>
      <c r="P53" s="99"/>
      <c r="Q53" s="99"/>
      <c r="R53" s="99"/>
      <c r="S53" s="99"/>
      <c r="T53" s="99"/>
      <c r="U53" s="99"/>
      <c r="V53" s="99"/>
      <c r="W53" s="99"/>
      <c r="X53" s="99"/>
      <c r="Y53" s="99"/>
      <c r="Z53" s="99"/>
      <c r="AA53" s="99"/>
      <c r="AB53" s="99"/>
      <c r="AN53" s="99"/>
      <c r="AO53" s="99"/>
      <c r="AP53" s="99"/>
      <c r="AQ53" s="99"/>
      <c r="AR53" s="99"/>
      <c r="AS53" s="99"/>
      <c r="AT53" s="99"/>
      <c r="AU53" s="99"/>
      <c r="AV53" s="99"/>
    </row>
    <row r="54" spans="4:48" ht="12" customHeight="1" x14ac:dyDescent="0.3">
      <c r="D54" s="303" t="s">
        <v>148</v>
      </c>
      <c r="E54" s="303"/>
      <c r="F54" s="303"/>
      <c r="G54" s="303"/>
      <c r="H54" s="303"/>
      <c r="I54" s="303"/>
      <c r="J54" s="303"/>
      <c r="K54" s="303"/>
      <c r="L54" s="303"/>
      <c r="M54" s="303"/>
      <c r="N54" s="308"/>
      <c r="O54" s="308"/>
      <c r="P54" s="308"/>
      <c r="Q54" s="308"/>
      <c r="R54" s="308"/>
      <c r="S54" s="308"/>
      <c r="T54" s="308"/>
      <c r="U54" s="308"/>
      <c r="V54" s="308"/>
      <c r="W54" s="308"/>
      <c r="X54" s="308"/>
      <c r="Y54" s="308"/>
      <c r="Z54" s="308"/>
      <c r="AA54" s="308"/>
      <c r="AB54" s="308"/>
      <c r="AN54" s="99"/>
      <c r="AO54" s="99"/>
      <c r="AP54" s="99"/>
      <c r="AQ54" s="99"/>
      <c r="AR54" s="99"/>
      <c r="AS54" s="99"/>
      <c r="AT54" s="99"/>
      <c r="AU54" s="99"/>
      <c r="AV54" s="99"/>
    </row>
    <row r="55" spans="4:48" ht="12" customHeight="1" x14ac:dyDescent="0.3">
      <c r="D55" s="303"/>
      <c r="E55" s="303"/>
      <c r="F55" s="303"/>
      <c r="G55" s="303"/>
      <c r="H55" s="303"/>
      <c r="I55" s="303"/>
      <c r="J55" s="303"/>
      <c r="K55" s="303"/>
      <c r="L55" s="303"/>
      <c r="M55" s="303"/>
      <c r="N55" s="308"/>
      <c r="O55" s="308"/>
      <c r="P55" s="308"/>
      <c r="Q55" s="308"/>
      <c r="R55" s="308"/>
      <c r="S55" s="308"/>
      <c r="T55" s="308"/>
      <c r="U55" s="308"/>
      <c r="V55" s="308"/>
      <c r="W55" s="308"/>
      <c r="X55" s="308"/>
      <c r="Y55" s="308"/>
      <c r="Z55" s="308"/>
      <c r="AA55" s="308"/>
      <c r="AB55" s="308"/>
      <c r="AN55" s="99"/>
      <c r="AO55" s="99"/>
      <c r="AP55" s="99"/>
      <c r="AQ55" s="99"/>
      <c r="AR55" s="99"/>
      <c r="AS55" s="99"/>
      <c r="AT55" s="99"/>
      <c r="AU55" s="99"/>
      <c r="AV55" s="99"/>
    </row>
    <row r="56" spans="4:48" ht="12" customHeight="1" x14ac:dyDescent="0.3">
      <c r="AN56" s="99"/>
      <c r="AO56" s="99"/>
      <c r="AP56" s="99"/>
      <c r="AQ56" s="99"/>
      <c r="AR56" s="99"/>
      <c r="AS56" s="99"/>
      <c r="AT56" s="99"/>
      <c r="AU56" s="99"/>
      <c r="AV56" s="99"/>
    </row>
    <row r="57" spans="4:48" ht="12" customHeight="1" x14ac:dyDescent="0.3">
      <c r="D57" s="311" t="s">
        <v>1056</v>
      </c>
      <c r="E57" s="311"/>
      <c r="F57" s="311"/>
      <c r="G57" s="311"/>
      <c r="H57" s="311"/>
      <c r="I57" s="311"/>
      <c r="J57" s="311"/>
      <c r="K57" s="311"/>
      <c r="L57" s="311"/>
      <c r="Q57" s="96"/>
      <c r="R57" s="96"/>
      <c r="S57" s="96"/>
      <c r="T57" s="96"/>
      <c r="U57" s="96"/>
      <c r="V57" s="96"/>
      <c r="W57" s="98"/>
      <c r="X57" s="98"/>
      <c r="Y57" s="98"/>
      <c r="Z57" s="98"/>
      <c r="AA57" s="98"/>
      <c r="AN57" s="99"/>
      <c r="AO57" s="99"/>
      <c r="AP57" s="99"/>
      <c r="AQ57" s="99"/>
      <c r="AR57" s="99"/>
      <c r="AS57" s="99"/>
      <c r="AT57" s="99"/>
      <c r="AU57" s="99"/>
      <c r="AV57" s="99"/>
    </row>
    <row r="58" spans="4:48" ht="12" customHeight="1" x14ac:dyDescent="0.3">
      <c r="D58" s="311"/>
      <c r="E58" s="311"/>
      <c r="F58" s="311"/>
      <c r="G58" s="311"/>
      <c r="H58" s="311"/>
      <c r="I58" s="311"/>
      <c r="J58" s="311"/>
      <c r="K58" s="311"/>
      <c r="L58" s="311"/>
      <c r="AN58" s="99"/>
      <c r="AO58" s="99"/>
      <c r="AP58" s="99"/>
      <c r="AQ58" s="99"/>
      <c r="AR58" s="99"/>
      <c r="AS58" s="99"/>
      <c r="AT58" s="99"/>
      <c r="AU58" s="99"/>
      <c r="AV58" s="99"/>
    </row>
    <row r="59" spans="4:48" ht="12" customHeight="1" x14ac:dyDescent="0.3">
      <c r="D59" s="303" t="s">
        <v>153</v>
      </c>
      <c r="E59" s="303"/>
      <c r="F59" s="303"/>
      <c r="G59" s="303"/>
      <c r="H59" s="303"/>
      <c r="I59" s="303"/>
      <c r="J59" s="303"/>
      <c r="K59" s="303"/>
      <c r="L59" s="303"/>
      <c r="M59" s="303"/>
      <c r="N59" s="304"/>
      <c r="O59" s="304"/>
      <c r="P59" s="304"/>
      <c r="Q59" s="304"/>
      <c r="R59" s="304"/>
      <c r="S59" s="304"/>
      <c r="T59" s="304"/>
      <c r="U59" s="304"/>
      <c r="V59" s="304"/>
      <c r="W59" s="304"/>
      <c r="X59" s="304"/>
      <c r="Y59" s="304"/>
      <c r="Z59" s="304"/>
      <c r="AA59" s="304"/>
      <c r="AB59" s="304"/>
      <c r="AD59" s="303" t="s">
        <v>154</v>
      </c>
      <c r="AE59" s="303"/>
      <c r="AF59" s="303"/>
      <c r="AG59" s="303"/>
      <c r="AH59" s="303"/>
      <c r="AI59" s="303"/>
      <c r="AJ59" s="303"/>
      <c r="AK59" s="303"/>
      <c r="AL59" s="303"/>
      <c r="AM59" s="303"/>
      <c r="AN59" s="305"/>
      <c r="AO59" s="305"/>
      <c r="AP59" s="305"/>
      <c r="AQ59" s="305"/>
      <c r="AR59" s="305"/>
      <c r="AS59" s="305"/>
      <c r="AT59" s="305"/>
      <c r="AU59" s="305"/>
      <c r="AV59" s="305"/>
    </row>
    <row r="60" spans="4:48" ht="12" customHeight="1" x14ac:dyDescent="0.3">
      <c r="D60" s="303"/>
      <c r="E60" s="303"/>
      <c r="F60" s="303"/>
      <c r="G60" s="303"/>
      <c r="H60" s="303"/>
      <c r="I60" s="303"/>
      <c r="J60" s="303"/>
      <c r="K60" s="303"/>
      <c r="L60" s="303"/>
      <c r="M60" s="303"/>
      <c r="N60" s="304"/>
      <c r="O60" s="304"/>
      <c r="P60" s="304"/>
      <c r="Q60" s="304"/>
      <c r="R60" s="304"/>
      <c r="S60" s="304"/>
      <c r="T60" s="304"/>
      <c r="U60" s="304"/>
      <c r="V60" s="304"/>
      <c r="W60" s="304"/>
      <c r="X60" s="304"/>
      <c r="Y60" s="304"/>
      <c r="Z60" s="304"/>
      <c r="AA60" s="304"/>
      <c r="AB60" s="304"/>
      <c r="AD60" s="303"/>
      <c r="AE60" s="303"/>
      <c r="AF60" s="303"/>
      <c r="AG60" s="303"/>
      <c r="AH60" s="303"/>
      <c r="AI60" s="303"/>
      <c r="AJ60" s="303"/>
      <c r="AK60" s="303"/>
      <c r="AL60" s="303"/>
      <c r="AM60" s="303"/>
      <c r="AN60" s="305"/>
      <c r="AO60" s="305"/>
      <c r="AP60" s="305"/>
      <c r="AQ60" s="305"/>
      <c r="AR60" s="305"/>
      <c r="AS60" s="305"/>
      <c r="AT60" s="305"/>
      <c r="AU60" s="305"/>
      <c r="AV60" s="305"/>
    </row>
    <row r="61" spans="4:48" ht="12" customHeight="1" x14ac:dyDescent="0.3">
      <c r="N61" s="99"/>
      <c r="O61" s="99"/>
      <c r="P61" s="99"/>
      <c r="Q61" s="99"/>
      <c r="R61" s="99"/>
      <c r="S61" s="99"/>
      <c r="T61" s="99"/>
      <c r="U61" s="99"/>
      <c r="V61" s="99"/>
      <c r="W61" s="99"/>
      <c r="X61" s="99"/>
      <c r="Y61" s="99"/>
      <c r="Z61" s="99"/>
      <c r="AA61" s="99"/>
      <c r="AB61" s="99"/>
      <c r="AN61" s="99"/>
      <c r="AO61" s="99"/>
      <c r="AP61" s="99"/>
      <c r="AQ61" s="99"/>
      <c r="AR61" s="99"/>
      <c r="AS61" s="99"/>
      <c r="AT61" s="99"/>
      <c r="AU61" s="99"/>
      <c r="AV61" s="99"/>
    </row>
    <row r="62" spans="4:48" ht="12" customHeight="1" x14ac:dyDescent="0.3">
      <c r="D62" s="303" t="s">
        <v>155</v>
      </c>
      <c r="E62" s="303"/>
      <c r="F62" s="303"/>
      <c r="G62" s="303"/>
      <c r="H62" s="303"/>
      <c r="I62" s="303"/>
      <c r="J62" s="303"/>
      <c r="K62" s="303"/>
      <c r="L62" s="303"/>
      <c r="M62" s="303"/>
      <c r="N62" s="304"/>
      <c r="O62" s="304"/>
      <c r="P62" s="304"/>
      <c r="Q62" s="304"/>
      <c r="R62" s="304"/>
      <c r="S62" s="304"/>
      <c r="T62" s="304"/>
      <c r="U62" s="304"/>
      <c r="V62" s="304"/>
      <c r="W62" s="304"/>
      <c r="X62" s="304"/>
      <c r="Y62" s="304"/>
      <c r="Z62" s="304"/>
      <c r="AA62" s="304"/>
      <c r="AB62" s="304"/>
      <c r="AD62" s="303" t="s">
        <v>1104</v>
      </c>
      <c r="AE62" s="303"/>
      <c r="AF62" s="303"/>
      <c r="AG62" s="303"/>
      <c r="AH62" s="303"/>
      <c r="AI62" s="303"/>
      <c r="AJ62" s="303"/>
      <c r="AK62" s="303"/>
      <c r="AL62" s="303"/>
      <c r="AM62" s="303"/>
      <c r="AN62" s="309"/>
      <c r="AO62" s="309"/>
      <c r="AP62" s="309"/>
      <c r="AQ62" s="309"/>
      <c r="AR62" s="309"/>
      <c r="AS62" s="309"/>
      <c r="AT62" s="309"/>
      <c r="AU62" s="309"/>
      <c r="AV62" s="309"/>
    </row>
    <row r="63" spans="4:48" ht="12" customHeight="1" x14ac:dyDescent="0.3">
      <c r="D63" s="303"/>
      <c r="E63" s="303"/>
      <c r="F63" s="303"/>
      <c r="G63" s="303"/>
      <c r="H63" s="303"/>
      <c r="I63" s="303"/>
      <c r="J63" s="303"/>
      <c r="K63" s="303"/>
      <c r="L63" s="303"/>
      <c r="M63" s="303"/>
      <c r="N63" s="304"/>
      <c r="O63" s="304"/>
      <c r="P63" s="304"/>
      <c r="Q63" s="304"/>
      <c r="R63" s="304"/>
      <c r="S63" s="304"/>
      <c r="T63" s="304"/>
      <c r="U63" s="304"/>
      <c r="V63" s="304"/>
      <c r="W63" s="304"/>
      <c r="X63" s="304"/>
      <c r="Y63" s="304"/>
      <c r="Z63" s="304"/>
      <c r="AA63" s="304"/>
      <c r="AB63" s="304"/>
      <c r="AD63" s="303"/>
      <c r="AE63" s="303"/>
      <c r="AF63" s="303"/>
      <c r="AG63" s="303"/>
      <c r="AH63" s="303"/>
      <c r="AI63" s="303"/>
      <c r="AJ63" s="303"/>
      <c r="AK63" s="303"/>
      <c r="AL63" s="303"/>
      <c r="AM63" s="303"/>
      <c r="AN63" s="309"/>
      <c r="AO63" s="309"/>
      <c r="AP63" s="309"/>
      <c r="AQ63" s="309"/>
      <c r="AR63" s="309"/>
      <c r="AS63" s="309"/>
      <c r="AT63" s="309"/>
      <c r="AU63" s="309"/>
      <c r="AV63" s="309"/>
    </row>
    <row r="64" spans="4:48" ht="12" customHeight="1" x14ac:dyDescent="0.3">
      <c r="N64" s="99"/>
      <c r="O64" s="99"/>
      <c r="P64" s="99"/>
      <c r="Q64" s="99"/>
      <c r="R64" s="99"/>
      <c r="S64" s="99"/>
      <c r="T64" s="99"/>
      <c r="U64" s="99"/>
      <c r="V64" s="99"/>
      <c r="W64" s="99"/>
      <c r="X64" s="99"/>
      <c r="Y64" s="99"/>
      <c r="Z64" s="99"/>
      <c r="AA64" s="99"/>
      <c r="AB64" s="99"/>
    </row>
    <row r="65" spans="1:48" ht="12" customHeight="1" x14ac:dyDescent="0.3">
      <c r="D65" s="303" t="s">
        <v>148</v>
      </c>
      <c r="E65" s="303"/>
      <c r="F65" s="303"/>
      <c r="G65" s="303"/>
      <c r="H65" s="303"/>
      <c r="I65" s="303"/>
      <c r="J65" s="303"/>
      <c r="K65" s="303"/>
      <c r="L65" s="303"/>
      <c r="M65" s="303"/>
      <c r="N65" s="308"/>
      <c r="O65" s="308"/>
      <c r="P65" s="308"/>
      <c r="Q65" s="308"/>
      <c r="R65" s="308"/>
      <c r="S65" s="308"/>
      <c r="T65" s="308"/>
      <c r="U65" s="308"/>
      <c r="V65" s="308"/>
      <c r="W65" s="308"/>
      <c r="X65" s="308"/>
      <c r="Y65" s="308"/>
      <c r="Z65" s="308"/>
      <c r="AA65" s="308"/>
      <c r="AB65" s="308"/>
    </row>
    <row r="66" spans="1:48" ht="12" customHeight="1" x14ac:dyDescent="0.3">
      <c r="D66" s="303"/>
      <c r="E66" s="303"/>
      <c r="F66" s="303"/>
      <c r="G66" s="303"/>
      <c r="H66" s="303"/>
      <c r="I66" s="303"/>
      <c r="J66" s="303"/>
      <c r="K66" s="303"/>
      <c r="L66" s="303"/>
      <c r="M66" s="303"/>
      <c r="N66" s="308"/>
      <c r="O66" s="308"/>
      <c r="P66" s="308"/>
      <c r="Q66" s="308"/>
      <c r="R66" s="308"/>
      <c r="S66" s="308"/>
      <c r="T66" s="308"/>
      <c r="U66" s="308"/>
      <c r="V66" s="308"/>
      <c r="W66" s="308"/>
      <c r="X66" s="308"/>
      <c r="Y66" s="308"/>
      <c r="Z66" s="308"/>
      <c r="AA66" s="308"/>
      <c r="AB66" s="308"/>
    </row>
    <row r="68" spans="1:48" ht="12" customHeight="1" x14ac:dyDescent="0.3">
      <c r="D68" s="311" t="s">
        <v>156</v>
      </c>
      <c r="E68" s="311"/>
      <c r="F68" s="311"/>
      <c r="G68" s="311"/>
      <c r="H68" s="311"/>
      <c r="I68" s="311"/>
      <c r="J68" s="311"/>
      <c r="K68" s="311"/>
      <c r="L68" s="311"/>
      <c r="Q68" s="96"/>
      <c r="R68" s="96"/>
      <c r="S68" s="96"/>
      <c r="T68" s="96"/>
      <c r="U68" s="96"/>
      <c r="V68" s="96"/>
      <c r="W68" s="98"/>
      <c r="X68" s="98"/>
      <c r="Y68" s="98"/>
      <c r="Z68" s="98"/>
      <c r="AA68" s="98"/>
    </row>
    <row r="69" spans="1:48" ht="12" customHeight="1" x14ac:dyDescent="0.3">
      <c r="D69" s="311"/>
      <c r="E69" s="311"/>
      <c r="F69" s="311"/>
      <c r="G69" s="311"/>
      <c r="H69" s="311"/>
      <c r="I69" s="311"/>
      <c r="J69" s="311"/>
      <c r="K69" s="311"/>
      <c r="L69" s="311"/>
    </row>
    <row r="70" spans="1:48" ht="12" customHeight="1" x14ac:dyDescent="0.3">
      <c r="D70" s="303" t="s">
        <v>157</v>
      </c>
      <c r="E70" s="303"/>
      <c r="F70" s="303"/>
      <c r="G70" s="303"/>
      <c r="H70" s="303"/>
      <c r="I70" s="303"/>
      <c r="J70" s="303"/>
      <c r="K70" s="303"/>
      <c r="L70" s="303"/>
      <c r="M70" s="303"/>
      <c r="N70" s="312"/>
      <c r="O70" s="312"/>
      <c r="P70" s="312"/>
      <c r="Q70" s="312"/>
      <c r="R70" s="312"/>
      <c r="S70" s="312"/>
      <c r="T70" s="312"/>
      <c r="U70" s="312"/>
      <c r="V70" s="312"/>
      <c r="W70" s="312"/>
      <c r="X70" s="312"/>
      <c r="Y70" s="312"/>
      <c r="Z70" s="312"/>
      <c r="AA70" s="312"/>
      <c r="AB70" s="312"/>
      <c r="AC70" s="312"/>
      <c r="AD70" s="312"/>
      <c r="AE70" s="312"/>
      <c r="AF70" s="312"/>
      <c r="AG70" s="312"/>
      <c r="AH70" s="312"/>
      <c r="AI70" s="312"/>
      <c r="AJ70" s="312"/>
      <c r="AK70" s="312"/>
      <c r="AL70" s="312"/>
      <c r="AM70" s="312"/>
      <c r="AN70" s="312"/>
      <c r="AO70" s="312"/>
      <c r="AP70" s="312"/>
      <c r="AQ70" s="312"/>
      <c r="AR70" s="312"/>
      <c r="AS70" s="312"/>
      <c r="AT70" s="312"/>
      <c r="AU70" s="312"/>
      <c r="AV70" s="312"/>
    </row>
    <row r="71" spans="1:48" ht="12" customHeight="1" x14ac:dyDescent="0.3">
      <c r="D71" s="303"/>
      <c r="E71" s="303"/>
      <c r="F71" s="303"/>
      <c r="G71" s="303"/>
      <c r="H71" s="303"/>
      <c r="I71" s="303"/>
      <c r="J71" s="303"/>
      <c r="K71" s="303"/>
      <c r="L71" s="303"/>
      <c r="M71" s="303"/>
      <c r="N71" s="312"/>
      <c r="O71" s="312"/>
      <c r="P71" s="312"/>
      <c r="Q71" s="312"/>
      <c r="R71" s="312"/>
      <c r="S71" s="312"/>
      <c r="T71" s="312"/>
      <c r="U71" s="312"/>
      <c r="V71" s="312"/>
      <c r="W71" s="312"/>
      <c r="X71" s="312"/>
      <c r="Y71" s="312"/>
      <c r="Z71" s="312"/>
      <c r="AA71" s="312"/>
      <c r="AB71" s="312"/>
      <c r="AC71" s="312"/>
      <c r="AD71" s="312"/>
      <c r="AE71" s="312"/>
      <c r="AF71" s="312"/>
      <c r="AG71" s="312"/>
      <c r="AH71" s="312"/>
      <c r="AI71" s="312"/>
      <c r="AJ71" s="312"/>
      <c r="AK71" s="312"/>
      <c r="AL71" s="312"/>
      <c r="AM71" s="312"/>
      <c r="AN71" s="312"/>
      <c r="AO71" s="312"/>
      <c r="AP71" s="312"/>
      <c r="AQ71" s="312"/>
      <c r="AR71" s="312"/>
      <c r="AS71" s="312"/>
      <c r="AT71" s="312"/>
      <c r="AU71" s="312"/>
      <c r="AV71" s="312"/>
    </row>
    <row r="73" spans="1:48" ht="12" customHeight="1" x14ac:dyDescent="0.3">
      <c r="D73" s="303" t="s">
        <v>158</v>
      </c>
      <c r="E73" s="303"/>
      <c r="F73" s="303"/>
      <c r="G73" s="303"/>
      <c r="H73" s="303"/>
      <c r="I73" s="303"/>
      <c r="J73" s="303"/>
      <c r="K73" s="303"/>
      <c r="L73" s="303"/>
      <c r="M73" s="303"/>
      <c r="N73" s="304"/>
      <c r="O73" s="304"/>
      <c r="P73" s="304"/>
      <c r="Q73" s="304"/>
      <c r="R73" s="304"/>
      <c r="S73" s="304"/>
      <c r="T73" s="304"/>
      <c r="U73" s="304"/>
      <c r="V73" s="304"/>
      <c r="W73" s="304"/>
      <c r="X73" s="304"/>
      <c r="Y73" s="304"/>
      <c r="Z73" s="304"/>
      <c r="AA73" s="304"/>
      <c r="AB73" s="304"/>
      <c r="AD73" s="303" t="s">
        <v>159</v>
      </c>
      <c r="AE73" s="303"/>
      <c r="AF73" s="303"/>
      <c r="AG73" s="303"/>
      <c r="AH73" s="303"/>
      <c r="AI73" s="303"/>
      <c r="AJ73" s="303"/>
      <c r="AK73" s="303"/>
      <c r="AL73" s="303"/>
      <c r="AM73" s="303"/>
      <c r="AN73" s="305"/>
      <c r="AO73" s="305"/>
      <c r="AP73" s="305"/>
      <c r="AQ73" s="305"/>
      <c r="AR73" s="305"/>
      <c r="AS73" s="305"/>
      <c r="AT73" s="305"/>
      <c r="AU73" s="305"/>
      <c r="AV73" s="305"/>
    </row>
    <row r="74" spans="1:48" ht="12" customHeight="1" x14ac:dyDescent="0.3">
      <c r="D74" s="303"/>
      <c r="E74" s="303"/>
      <c r="F74" s="303"/>
      <c r="G74" s="303"/>
      <c r="H74" s="303"/>
      <c r="I74" s="303"/>
      <c r="J74" s="303"/>
      <c r="K74" s="303"/>
      <c r="L74" s="303"/>
      <c r="M74" s="303"/>
      <c r="N74" s="304"/>
      <c r="O74" s="304"/>
      <c r="P74" s="304"/>
      <c r="Q74" s="304"/>
      <c r="R74" s="304"/>
      <c r="S74" s="304"/>
      <c r="T74" s="304"/>
      <c r="U74" s="304"/>
      <c r="V74" s="304"/>
      <c r="W74" s="304"/>
      <c r="X74" s="304"/>
      <c r="Y74" s="304"/>
      <c r="Z74" s="304"/>
      <c r="AA74" s="304"/>
      <c r="AB74" s="304"/>
      <c r="AD74" s="303"/>
      <c r="AE74" s="303"/>
      <c r="AF74" s="303"/>
      <c r="AG74" s="303"/>
      <c r="AH74" s="303"/>
      <c r="AI74" s="303"/>
      <c r="AJ74" s="303"/>
      <c r="AK74" s="303"/>
      <c r="AL74" s="303"/>
      <c r="AM74" s="303"/>
      <c r="AN74" s="305"/>
      <c r="AO74" s="305"/>
      <c r="AP74" s="305"/>
      <c r="AQ74" s="305"/>
      <c r="AR74" s="305"/>
      <c r="AS74" s="305"/>
      <c r="AT74" s="305"/>
      <c r="AU74" s="305"/>
      <c r="AV74" s="305"/>
    </row>
    <row r="76" spans="1:48" ht="12" customHeight="1" x14ac:dyDescent="0.3">
      <c r="D76" s="313" t="s">
        <v>160</v>
      </c>
      <c r="E76" s="313"/>
      <c r="F76" s="313"/>
      <c r="G76" s="313"/>
      <c r="H76" s="313"/>
      <c r="I76" s="313"/>
      <c r="J76" s="313"/>
      <c r="K76" s="313"/>
      <c r="L76" s="313"/>
      <c r="M76" s="313"/>
      <c r="N76" s="314" t="s">
        <v>161</v>
      </c>
      <c r="O76" s="314"/>
      <c r="P76" s="314"/>
      <c r="Q76" s="314"/>
      <c r="R76" s="314"/>
      <c r="S76" s="314"/>
      <c r="T76" s="314"/>
      <c r="U76" s="314"/>
      <c r="V76" s="314"/>
      <c r="W76" s="314"/>
      <c r="X76" s="314" t="s">
        <v>162</v>
      </c>
      <c r="Y76" s="314"/>
      <c r="Z76" s="314"/>
      <c r="AA76" s="314"/>
      <c r="AB76" s="314"/>
      <c r="AC76" s="314"/>
      <c r="AD76" s="314"/>
      <c r="AE76" s="314"/>
      <c r="AF76" s="314"/>
      <c r="AG76" s="314"/>
      <c r="AH76" s="314"/>
      <c r="AI76" s="314"/>
      <c r="AJ76" s="314"/>
      <c r="AK76" s="314"/>
      <c r="AL76" s="314"/>
      <c r="AM76" s="314"/>
      <c r="AN76" s="315" t="s">
        <v>163</v>
      </c>
      <c r="AO76" s="315"/>
      <c r="AP76" s="315"/>
      <c r="AQ76" s="315"/>
      <c r="AR76" s="315"/>
      <c r="AS76" s="315"/>
      <c r="AT76" s="315"/>
      <c r="AU76" s="315"/>
      <c r="AV76" s="315"/>
    </row>
    <row r="77" spans="1:48" ht="12" customHeight="1" x14ac:dyDescent="0.3">
      <c r="D77" s="313"/>
      <c r="E77" s="313"/>
      <c r="F77" s="313"/>
      <c r="G77" s="313"/>
      <c r="H77" s="313"/>
      <c r="I77" s="313"/>
      <c r="J77" s="313"/>
      <c r="K77" s="313"/>
      <c r="L77" s="313"/>
      <c r="M77" s="313"/>
      <c r="N77" s="314"/>
      <c r="O77" s="314"/>
      <c r="P77" s="314"/>
      <c r="Q77" s="314"/>
      <c r="R77" s="314"/>
      <c r="S77" s="314"/>
      <c r="T77" s="314"/>
      <c r="U77" s="314"/>
      <c r="V77" s="314"/>
      <c r="W77" s="314"/>
      <c r="X77" s="314"/>
      <c r="Y77" s="314"/>
      <c r="Z77" s="314"/>
      <c r="AA77" s="314"/>
      <c r="AB77" s="314"/>
      <c r="AC77" s="314"/>
      <c r="AD77" s="314"/>
      <c r="AE77" s="314"/>
      <c r="AF77" s="314"/>
      <c r="AG77" s="314"/>
      <c r="AH77" s="314"/>
      <c r="AI77" s="314"/>
      <c r="AJ77" s="314"/>
      <c r="AK77" s="314"/>
      <c r="AL77" s="314"/>
      <c r="AM77" s="314"/>
      <c r="AN77" s="315"/>
      <c r="AO77" s="315"/>
      <c r="AP77" s="315"/>
      <c r="AQ77" s="315"/>
      <c r="AR77" s="315"/>
      <c r="AS77" s="315"/>
      <c r="AT77" s="315"/>
      <c r="AU77" s="315"/>
      <c r="AV77" s="315"/>
    </row>
    <row r="78" spans="1:48" ht="12" customHeight="1" x14ac:dyDescent="0.3">
      <c r="D78" s="317"/>
      <c r="E78" s="317"/>
      <c r="F78" s="317"/>
      <c r="G78" s="317"/>
      <c r="H78" s="317"/>
      <c r="I78" s="317"/>
      <c r="J78" s="317"/>
      <c r="K78" s="317"/>
      <c r="L78" s="317"/>
      <c r="M78" s="317"/>
      <c r="N78" s="318"/>
      <c r="O78" s="318"/>
      <c r="P78" s="318"/>
      <c r="Q78" s="318"/>
      <c r="R78" s="318"/>
      <c r="S78" s="318"/>
      <c r="T78" s="318"/>
      <c r="U78" s="318"/>
      <c r="V78" s="318"/>
      <c r="W78" s="318"/>
      <c r="X78" s="318"/>
      <c r="Y78" s="318"/>
      <c r="Z78" s="318"/>
      <c r="AA78" s="318"/>
      <c r="AB78" s="318"/>
      <c r="AC78" s="318"/>
      <c r="AD78" s="318"/>
      <c r="AE78" s="318"/>
      <c r="AF78" s="318"/>
      <c r="AG78" s="318"/>
      <c r="AH78" s="318"/>
      <c r="AI78" s="318"/>
      <c r="AJ78" s="318"/>
      <c r="AK78" s="318"/>
      <c r="AL78" s="318"/>
      <c r="AM78" s="318"/>
      <c r="AN78" s="319"/>
      <c r="AO78" s="319"/>
      <c r="AP78" s="319"/>
      <c r="AQ78" s="319"/>
      <c r="AR78" s="319"/>
      <c r="AS78" s="319"/>
      <c r="AT78" s="319"/>
      <c r="AU78" s="319"/>
      <c r="AV78" s="319"/>
    </row>
    <row r="79" spans="1:48" ht="12" customHeight="1" x14ac:dyDescent="0.3">
      <c r="D79" s="317"/>
      <c r="E79" s="317"/>
      <c r="F79" s="317"/>
      <c r="G79" s="317"/>
      <c r="H79" s="317"/>
      <c r="I79" s="317"/>
      <c r="J79" s="317"/>
      <c r="K79" s="317"/>
      <c r="L79" s="317"/>
      <c r="M79" s="317"/>
      <c r="N79" s="318"/>
      <c r="O79" s="318"/>
      <c r="P79" s="318"/>
      <c r="Q79" s="318"/>
      <c r="R79" s="318"/>
      <c r="S79" s="318"/>
      <c r="T79" s="318"/>
      <c r="U79" s="318"/>
      <c r="V79" s="318"/>
      <c r="W79" s="318"/>
      <c r="X79" s="318"/>
      <c r="Y79" s="318"/>
      <c r="Z79" s="318"/>
      <c r="AA79" s="318"/>
      <c r="AB79" s="318"/>
      <c r="AC79" s="318"/>
      <c r="AD79" s="318"/>
      <c r="AE79" s="318"/>
      <c r="AF79" s="318"/>
      <c r="AG79" s="318"/>
      <c r="AH79" s="318"/>
      <c r="AI79" s="318"/>
      <c r="AJ79" s="318"/>
      <c r="AK79" s="318"/>
      <c r="AL79" s="318"/>
      <c r="AM79" s="318"/>
      <c r="AN79" s="319"/>
      <c r="AO79" s="319"/>
      <c r="AP79" s="319"/>
      <c r="AQ79" s="319"/>
      <c r="AR79" s="319"/>
      <c r="AS79" s="319"/>
      <c r="AT79" s="319"/>
      <c r="AU79" s="319"/>
      <c r="AV79" s="319"/>
    </row>
    <row r="80" spans="1:48" ht="12" customHeight="1" x14ac:dyDescent="0.3">
      <c r="A80" s="310" t="s">
        <v>164</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row>
    <row r="81" spans="1:48" ht="12" customHeight="1" x14ac:dyDescent="0.3">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row>
    <row r="82" spans="1:48" ht="12" customHeight="1" x14ac:dyDescent="0.3">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316" t="s">
        <v>165</v>
      </c>
      <c r="AT82" s="316"/>
      <c r="AU82" s="316"/>
      <c r="AV82" s="316"/>
    </row>
    <row r="83" spans="1:48" ht="12" customHeight="1" x14ac:dyDescent="0.3">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316"/>
      <c r="AT83" s="316"/>
      <c r="AU83" s="316"/>
      <c r="AV83" s="316"/>
    </row>
    <row r="84" spans="1:48" ht="12" customHeight="1" x14ac:dyDescent="0.3">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ht="12" customHeight="1" x14ac:dyDescent="0.3">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ht="12" customHeight="1" x14ac:dyDescent="0.3">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ht="12" customHeight="1" x14ac:dyDescent="0.3">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12" customHeight="1" x14ac:dyDescent="0.3">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12" customHeight="1" x14ac:dyDescent="0.3">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12" customHeight="1" x14ac:dyDescent="0.3">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12" customHeight="1" x14ac:dyDescent="0.3">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12" customHeight="1" x14ac:dyDescent="0.3">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12" customHeight="1" x14ac:dyDescent="0.3">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12" customHeight="1" x14ac:dyDescent="0.3">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ht="12" customHeight="1" x14ac:dyDescent="0.3">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12" customHeight="1" x14ac:dyDescent="0.3">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ht="12" customHeight="1" x14ac:dyDescent="0.3">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ht="12" customHeight="1" x14ac:dyDescent="0.3">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ht="12" customHeight="1" x14ac:dyDescent="0.3">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ht="12" customHeight="1" x14ac:dyDescent="0.3">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ht="12" customHeight="1" x14ac:dyDescent="0.3">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12" customHeight="1" x14ac:dyDescent="0.3">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12" customHeight="1" x14ac:dyDescent="0.3">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12" customHeight="1" x14ac:dyDescent="0.3">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12" customHeight="1" x14ac:dyDescent="0.3">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12" customHeight="1" x14ac:dyDescent="0.3">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12" customHeight="1" x14ac:dyDescent="0.3">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12" customHeight="1" x14ac:dyDescent="0.3">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12" customHeight="1" x14ac:dyDescent="0.3">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ht="12" customHeight="1" x14ac:dyDescent="0.3">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12" customHeight="1" x14ac:dyDescent="0.3">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ht="12" customHeight="1" x14ac:dyDescent="0.3">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ht="12" customHeight="1" x14ac:dyDescent="0.3">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ht="12" customHeight="1" x14ac:dyDescent="0.3">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ht="12" customHeight="1" x14ac:dyDescent="0.3">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ht="12" customHeight="1" x14ac:dyDescent="0.3">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ht="12" customHeight="1" x14ac:dyDescent="0.3">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ht="12" customHeight="1" x14ac:dyDescent="0.3">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ht="12" customHeight="1" x14ac:dyDescent="0.3">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ht="12" customHeight="1" x14ac:dyDescent="0.3">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ht="12" customHeight="1" x14ac:dyDescent="0.3">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3">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3">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3">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3">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3">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3">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3">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3">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3">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3">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3">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3">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3">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sheetData>
  <mergeCells count="78">
    <mergeCell ref="AS82:AV83"/>
    <mergeCell ref="D78:M79"/>
    <mergeCell ref="N78:W79"/>
    <mergeCell ref="X78:AM79"/>
    <mergeCell ref="AN78:AV79"/>
    <mergeCell ref="A80:AV80"/>
    <mergeCell ref="D76:M77"/>
    <mergeCell ref="N76:W77"/>
    <mergeCell ref="X76:AM77"/>
    <mergeCell ref="AN76:AV77"/>
    <mergeCell ref="D73:M74"/>
    <mergeCell ref="N73:AB74"/>
    <mergeCell ref="AD73:AM74"/>
    <mergeCell ref="AN73:AV74"/>
    <mergeCell ref="D65:M66"/>
    <mergeCell ref="N65:AB66"/>
    <mergeCell ref="D68:L69"/>
    <mergeCell ref="D70:M71"/>
    <mergeCell ref="N70:AV71"/>
    <mergeCell ref="AN62:AV63"/>
    <mergeCell ref="D54:M55"/>
    <mergeCell ref="N54:AB55"/>
    <mergeCell ref="D57:L58"/>
    <mergeCell ref="D59:M60"/>
    <mergeCell ref="N59:AB60"/>
    <mergeCell ref="AD59:AM60"/>
    <mergeCell ref="AN59:AV60"/>
    <mergeCell ref="D62:M63"/>
    <mergeCell ref="N62:AB63"/>
    <mergeCell ref="AD62:AM63"/>
    <mergeCell ref="D51:M52"/>
    <mergeCell ref="N51:AB52"/>
    <mergeCell ref="AD51:AM52"/>
    <mergeCell ref="AN51:AV52"/>
    <mergeCell ref="D38:M39"/>
    <mergeCell ref="N38:AB39"/>
    <mergeCell ref="A42:AV42"/>
    <mergeCell ref="A43:C45"/>
    <mergeCell ref="D43:AM45"/>
    <mergeCell ref="AN43:AV45"/>
    <mergeCell ref="D46:J47"/>
    <mergeCell ref="D48:M49"/>
    <mergeCell ref="N48:AB49"/>
    <mergeCell ref="AD48:AM49"/>
    <mergeCell ref="AN48:AV49"/>
    <mergeCell ref="D35:M36"/>
    <mergeCell ref="N35:AB36"/>
    <mergeCell ref="AD35:AM36"/>
    <mergeCell ref="AN35:AV36"/>
    <mergeCell ref="D32:M33"/>
    <mergeCell ref="N32:AB33"/>
    <mergeCell ref="AD32:AM33"/>
    <mergeCell ref="AN32:AV33"/>
    <mergeCell ref="D29:M30"/>
    <mergeCell ref="N29:AB30"/>
    <mergeCell ref="AD29:AM30"/>
    <mergeCell ref="AN29:AV30"/>
    <mergeCell ref="D20:AP21"/>
    <mergeCell ref="AQ20:AU21"/>
    <mergeCell ref="D24:J25"/>
    <mergeCell ref="D26:M27"/>
    <mergeCell ref="N26:AB27"/>
    <mergeCell ref="AD26:AM27"/>
    <mergeCell ref="AN26:AV27"/>
    <mergeCell ref="A7:AV9"/>
    <mergeCell ref="B10:AU14"/>
    <mergeCell ref="D17:K18"/>
    <mergeCell ref="L17:Q18"/>
    <mergeCell ref="R17:V18"/>
    <mergeCell ref="Y17:AD18"/>
    <mergeCell ref="AE17:AI18"/>
    <mergeCell ref="AK17:AP18"/>
    <mergeCell ref="AQ17:AU18"/>
    <mergeCell ref="A1:C3"/>
    <mergeCell ref="D1:AM3"/>
    <mergeCell ref="AN1:AV3"/>
    <mergeCell ref="B5:I6"/>
    <mergeCell ref="J5:N6"/>
  </mergeCells>
  <phoneticPr fontId="0" type="noConversion"/>
  <conditionalFormatting sqref="N32">
    <cfRule type="cellIs" dxfId="286" priority="2" operator="equal">
      <formula>0</formula>
    </cfRule>
  </conditionalFormatting>
  <conditionalFormatting sqref="R17">
    <cfRule type="cellIs" dxfId="285" priority="3" operator="equal">
      <formula>0</formula>
    </cfRule>
  </conditionalFormatting>
  <conditionalFormatting sqref="AE17">
    <cfRule type="cellIs" dxfId="284" priority="4" operator="equal">
      <formula>0</formula>
    </cfRule>
  </conditionalFormatting>
  <conditionalFormatting sqref="AQ17:AU18">
    <cfRule type="cellIs" dxfId="283" priority="5" operator="equal">
      <formula>"Compléter dates"</formula>
    </cfRule>
  </conditionalFormatting>
  <conditionalFormatting sqref="N26">
    <cfRule type="cellIs" dxfId="282" priority="6" operator="equal">
      <formula>0</formula>
    </cfRule>
  </conditionalFormatting>
  <conditionalFormatting sqref="N29">
    <cfRule type="cellIs" dxfId="281" priority="7" operator="equal">
      <formula>0</formula>
    </cfRule>
  </conditionalFormatting>
  <conditionalFormatting sqref="AN32">
    <cfRule type="cellIs" dxfId="280" priority="8" operator="equal">
      <formula>0</formula>
    </cfRule>
  </conditionalFormatting>
  <conditionalFormatting sqref="AN48">
    <cfRule type="cellIs" dxfId="279" priority="9" operator="equal">
      <formula>0</formula>
    </cfRule>
  </conditionalFormatting>
  <conditionalFormatting sqref="AN26">
    <cfRule type="cellIs" dxfId="278" priority="10" operator="equal">
      <formula>0</formula>
    </cfRule>
  </conditionalFormatting>
  <conditionalFormatting sqref="AN29">
    <cfRule type="cellIs" dxfId="277" priority="11" operator="equal">
      <formula>0</formula>
    </cfRule>
  </conditionalFormatting>
  <conditionalFormatting sqref="N48">
    <cfRule type="cellIs" dxfId="276" priority="12" operator="equal">
      <formula>0</formula>
    </cfRule>
  </conditionalFormatting>
  <conditionalFormatting sqref="N51">
    <cfRule type="cellIs" dxfId="275" priority="13" operator="equal">
      <formula>0</formula>
    </cfRule>
  </conditionalFormatting>
  <conditionalFormatting sqref="AN51">
    <cfRule type="cellIs" dxfId="274" priority="14" operator="equal">
      <formula>0</formula>
    </cfRule>
  </conditionalFormatting>
  <conditionalFormatting sqref="N70">
    <cfRule type="cellIs" dxfId="273" priority="15" operator="equal">
      <formula>0</formula>
    </cfRule>
  </conditionalFormatting>
  <conditionalFormatting sqref="AN73">
    <cfRule type="cellIs" dxfId="272" priority="16" operator="equal">
      <formula>0</formula>
    </cfRule>
  </conditionalFormatting>
  <conditionalFormatting sqref="N73">
    <cfRule type="cellIs" dxfId="271" priority="17" operator="equal">
      <formula>0</formula>
    </cfRule>
  </conditionalFormatting>
  <conditionalFormatting sqref="D78:AV79">
    <cfRule type="cellIs" dxfId="270" priority="18" operator="equal">
      <formula>0</formula>
    </cfRule>
  </conditionalFormatting>
  <conditionalFormatting sqref="AQ20:AU21">
    <cfRule type="cellIs" dxfId="269" priority="19" operator="equal">
      <formula>0</formula>
    </cfRule>
  </conditionalFormatting>
  <conditionalFormatting sqref="B10">
    <cfRule type="cellIs" dxfId="268" priority="20" operator="equal">
      <formula>0</formula>
    </cfRule>
  </conditionalFormatting>
  <conditionalFormatting sqref="N38">
    <cfRule type="cellIs" dxfId="267" priority="21" operator="equal">
      <formula>0</formula>
    </cfRule>
  </conditionalFormatting>
  <conditionalFormatting sqref="AN35">
    <cfRule type="cellIs" dxfId="266" priority="22" operator="equal">
      <formula>0</formula>
    </cfRule>
  </conditionalFormatting>
  <conditionalFormatting sqref="N35">
    <cfRule type="cellIs" dxfId="265" priority="23" operator="equal">
      <formula>0</formula>
    </cfRule>
  </conditionalFormatting>
  <conditionalFormatting sqref="J5:N6">
    <cfRule type="cellIs" dxfId="264" priority="24" operator="equal">
      <formula>0</formula>
    </cfRule>
  </conditionalFormatting>
  <conditionalFormatting sqref="N54">
    <cfRule type="cellIs" dxfId="263" priority="25" operator="equal">
      <formula>0</formula>
    </cfRule>
  </conditionalFormatting>
  <conditionalFormatting sqref="N59">
    <cfRule type="cellIs" dxfId="262" priority="26" operator="equal">
      <formula>0</formula>
    </cfRule>
  </conditionalFormatting>
  <conditionalFormatting sqref="AN59">
    <cfRule type="cellIs" dxfId="261" priority="27" operator="equal">
      <formula>0</formula>
    </cfRule>
  </conditionalFormatting>
  <conditionalFormatting sqref="N62">
    <cfRule type="cellIs" dxfId="260" priority="28" operator="equal">
      <formula>0</formula>
    </cfRule>
  </conditionalFormatting>
  <conditionalFormatting sqref="AN62">
    <cfRule type="cellIs" dxfId="259" priority="29" operator="equal">
      <formula>0</formula>
    </cfRule>
  </conditionalFormatting>
  <conditionalFormatting sqref="N65">
    <cfRule type="cellIs" dxfId="258" priority="30" operator="equal">
      <formula>0</formula>
    </cfRule>
  </conditionalFormatting>
  <hyperlinks>
    <hyperlink ref="AS82" location="Thématiques!Zone_d_impression" display="suivant"/>
  </hyperlinks>
  <pageMargins left="0.7" right="0.7" top="0.75" bottom="0.75" header="0.51180555555555496" footer="0.51180555555555496"/>
  <pageSetup paperSize="9" firstPageNumber="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AD47"/>
  </sheetPr>
  <dimension ref="A1:HU224"/>
  <sheetViews>
    <sheetView showGridLines="0" showRowColHeaders="0" tabSelected="1" zoomScale="90" zoomScaleNormal="90" workbookViewId="0">
      <pane ySplit="3" topLeftCell="A25" activePane="bottomLeft" state="frozen"/>
      <selection pane="bottomLeft" activeCell="AM49" sqref="AM49"/>
    </sheetView>
  </sheetViews>
  <sheetFormatPr baseColWidth="10" defaultRowHeight="14.4" x14ac:dyDescent="0.3"/>
  <cols>
    <col min="1" max="11" width="2.6640625" customWidth="1"/>
    <col min="12" max="12" width="0.33203125" customWidth="1"/>
    <col min="13" max="26" width="2.6640625" customWidth="1"/>
    <col min="27" max="27" width="10.5546875" customWidth="1"/>
    <col min="28" max="28" width="3.109375" customWidth="1"/>
    <col min="29" max="31" width="2.6640625" customWidth="1"/>
    <col min="32" max="32" width="7" customWidth="1"/>
    <col min="33" max="36" width="2.6640625" customWidth="1"/>
    <col min="37" max="37" width="7.33203125" customWidth="1"/>
    <col min="38" max="38" width="4" customWidth="1"/>
    <col min="39" max="41" width="2.6640625" customWidth="1"/>
    <col min="42" max="42" width="6" customWidth="1"/>
    <col min="43" max="43" width="4.5546875" customWidth="1"/>
    <col min="44" max="47" width="2.6640625" customWidth="1"/>
    <col min="48" max="59" width="2.6640625" style="102" customWidth="1"/>
  </cols>
  <sheetData>
    <row r="1" spans="1:229" ht="12" customHeight="1" thickTop="1" thickBot="1" x14ac:dyDescent="0.35">
      <c r="A1" s="285"/>
      <c r="B1" s="285"/>
      <c r="C1" s="285"/>
      <c r="D1" s="286" t="str">
        <f>'Page de garde'!D1:AM3</f>
        <v>Appel à projets commun 2025</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347" t="s">
        <v>166</v>
      </c>
      <c r="AO1" s="347"/>
      <c r="AP1" s="347"/>
      <c r="AQ1" s="347"/>
      <c r="AR1" s="347"/>
      <c r="AS1" s="347"/>
      <c r="AT1" s="347"/>
      <c r="AU1" s="347"/>
      <c r="AV1" s="103"/>
      <c r="AW1" s="103"/>
      <c r="AX1" s="103"/>
      <c r="AY1" s="103"/>
      <c r="AZ1" s="103"/>
      <c r="BA1" s="103"/>
      <c r="BB1" s="103"/>
      <c r="BC1" s="103"/>
      <c r="BD1" s="103"/>
      <c r="BE1" s="103"/>
      <c r="BF1" s="103"/>
      <c r="BG1" s="103"/>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104"/>
      <c r="GB1" s="104"/>
      <c r="GC1" s="104"/>
      <c r="GD1" s="104"/>
      <c r="GE1" s="104"/>
      <c r="GF1" s="104"/>
      <c r="GG1" s="104"/>
      <c r="GH1" s="104"/>
      <c r="GI1" s="104"/>
      <c r="GJ1" s="104"/>
      <c r="GK1" s="104"/>
      <c r="GL1" s="104"/>
      <c r="GM1" s="104"/>
      <c r="GN1" s="104"/>
      <c r="GO1" s="104"/>
      <c r="GP1" s="104"/>
      <c r="GQ1" s="104"/>
      <c r="GR1" s="104"/>
      <c r="GS1" s="104"/>
      <c r="GT1" s="104"/>
      <c r="GU1" s="104"/>
      <c r="GV1" s="104"/>
      <c r="GW1" s="104"/>
      <c r="GX1" s="104"/>
      <c r="GY1" s="104"/>
      <c r="GZ1" s="104"/>
      <c r="HA1" s="104"/>
      <c r="HB1" s="104"/>
      <c r="HC1" s="104"/>
      <c r="HD1" s="104"/>
      <c r="HE1" s="104"/>
      <c r="HF1" s="104"/>
      <c r="HG1" s="104"/>
      <c r="HH1" s="104"/>
      <c r="HI1" s="104"/>
      <c r="HJ1" s="104"/>
      <c r="HK1" s="104"/>
      <c r="HL1" s="104"/>
      <c r="HM1" s="104"/>
      <c r="HN1" s="104"/>
      <c r="HO1" s="104"/>
      <c r="HP1" s="104"/>
      <c r="HQ1" s="104"/>
      <c r="HR1" s="104"/>
      <c r="HS1" s="104"/>
      <c r="HT1" s="104"/>
      <c r="HU1" s="104"/>
    </row>
    <row r="2" spans="1:229" ht="12" customHeight="1" thickTop="1" thickBot="1" x14ac:dyDescent="0.35">
      <c r="A2" s="285"/>
      <c r="B2" s="285"/>
      <c r="C2" s="285"/>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347"/>
      <c r="AO2" s="347"/>
      <c r="AP2" s="347"/>
      <c r="AQ2" s="347"/>
      <c r="AR2" s="347"/>
      <c r="AS2" s="347"/>
      <c r="AT2" s="347"/>
      <c r="AU2" s="347"/>
      <c r="AV2" s="103"/>
      <c r="AW2" s="103"/>
      <c r="AX2" s="103"/>
      <c r="AY2" s="103"/>
      <c r="AZ2" s="103"/>
      <c r="BA2" s="103"/>
      <c r="BB2" s="103"/>
      <c r="BC2" s="103"/>
      <c r="BD2" s="103"/>
      <c r="BE2" s="103"/>
      <c r="BF2" s="103"/>
      <c r="BG2" s="103"/>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row>
    <row r="3" spans="1:229" ht="12" customHeight="1" thickTop="1" thickBot="1" x14ac:dyDescent="0.35">
      <c r="A3" s="285"/>
      <c r="B3" s="285"/>
      <c r="C3" s="285"/>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347"/>
      <c r="AO3" s="347"/>
      <c r="AP3" s="347"/>
      <c r="AQ3" s="347"/>
      <c r="AR3" s="347"/>
      <c r="AS3" s="347"/>
      <c r="AT3" s="347"/>
      <c r="AU3" s="347"/>
      <c r="AV3" s="103"/>
      <c r="AW3" s="103"/>
      <c r="AX3" s="103"/>
      <c r="AY3" s="103"/>
      <c r="AZ3" s="103"/>
      <c r="BA3" s="103"/>
      <c r="BB3" s="103"/>
      <c r="BC3" s="103"/>
      <c r="BD3" s="103"/>
      <c r="BE3" s="103"/>
      <c r="BF3" s="103"/>
      <c r="BG3" s="103"/>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row>
    <row r="4" spans="1:229" ht="12" customHeight="1" thickTop="1" x14ac:dyDescent="0.3">
      <c r="AV4" s="103"/>
      <c r="AW4" s="103"/>
      <c r="AX4" s="103"/>
      <c r="AY4" s="103"/>
      <c r="AZ4" s="103"/>
      <c r="BA4" s="103"/>
      <c r="BB4" s="103"/>
      <c r="BC4" s="103"/>
      <c r="BD4" s="103"/>
      <c r="BE4" s="103"/>
      <c r="BF4" s="103"/>
      <c r="BG4" s="103"/>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row>
    <row r="5" spans="1:229" ht="12" customHeight="1" x14ac:dyDescent="0.3">
      <c r="A5" s="287" t="s">
        <v>140</v>
      </c>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103"/>
      <c r="AW5" s="103"/>
      <c r="AX5" s="103"/>
      <c r="AY5" s="103"/>
      <c r="AZ5" s="103"/>
      <c r="BA5" s="103"/>
      <c r="BB5" s="103"/>
      <c r="BC5" s="103"/>
      <c r="BD5" s="103"/>
      <c r="BE5" s="103"/>
      <c r="BF5" s="103"/>
      <c r="BG5" s="103"/>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row>
    <row r="6" spans="1:229" ht="12" customHeight="1" x14ac:dyDescent="0.3">
      <c r="A6" s="287"/>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103"/>
      <c r="AW6" s="103"/>
      <c r="AX6" s="103"/>
      <c r="AY6" s="103"/>
      <c r="AZ6" s="103"/>
      <c r="BA6" s="103"/>
      <c r="BB6" s="103"/>
      <c r="BC6" s="103"/>
      <c r="BD6" s="103"/>
      <c r="BE6" s="103"/>
      <c r="BF6" s="103"/>
      <c r="BG6" s="103"/>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row>
    <row r="7" spans="1:229" ht="12" customHeight="1" thickBot="1" x14ac:dyDescent="0.35">
      <c r="A7" s="287"/>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103"/>
      <c r="AW7" s="103"/>
      <c r="AX7" s="103"/>
      <c r="AY7" s="103"/>
      <c r="AZ7" s="103"/>
      <c r="BA7" s="103"/>
      <c r="BB7" s="103"/>
      <c r="BC7" s="103"/>
      <c r="BD7" s="103"/>
      <c r="BE7" s="103"/>
      <c r="BF7" s="103"/>
      <c r="BG7" s="103"/>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c r="FC7" s="104"/>
      <c r="FD7" s="104"/>
      <c r="FE7" s="104"/>
      <c r="FF7" s="104"/>
      <c r="FG7" s="104"/>
      <c r="FH7" s="104"/>
      <c r="FI7" s="104"/>
      <c r="FJ7" s="104"/>
      <c r="FK7" s="104"/>
      <c r="FL7" s="104"/>
      <c r="FM7" s="104"/>
      <c r="FN7" s="104"/>
      <c r="FO7" s="104"/>
      <c r="FP7" s="104"/>
      <c r="FQ7" s="104"/>
      <c r="FR7" s="104"/>
      <c r="FS7" s="104"/>
      <c r="FT7" s="104"/>
      <c r="FU7" s="104"/>
      <c r="FV7" s="104"/>
      <c r="FW7" s="104"/>
      <c r="FX7" s="104"/>
      <c r="FY7" s="104"/>
      <c r="FZ7" s="104"/>
      <c r="GA7" s="104"/>
      <c r="GB7" s="104"/>
      <c r="GC7" s="104"/>
      <c r="GD7" s="104"/>
      <c r="GE7" s="104"/>
      <c r="GF7" s="104"/>
      <c r="GG7" s="104"/>
      <c r="GH7" s="104"/>
      <c r="GI7" s="104"/>
      <c r="GJ7" s="104"/>
      <c r="GK7" s="104"/>
      <c r="GL7" s="104"/>
      <c r="GM7" s="104"/>
      <c r="GN7" s="104"/>
      <c r="GO7" s="104"/>
      <c r="GP7" s="104"/>
      <c r="GQ7" s="104"/>
      <c r="GR7" s="104"/>
      <c r="GS7" s="104"/>
      <c r="GT7" s="104"/>
      <c r="GU7" s="104"/>
      <c r="GV7" s="104"/>
      <c r="GW7" s="104"/>
      <c r="GX7" s="104"/>
      <c r="GY7" s="104"/>
      <c r="GZ7" s="104"/>
      <c r="HA7" s="104"/>
      <c r="HB7" s="104"/>
      <c r="HC7" s="104"/>
      <c r="HD7" s="104"/>
      <c r="HE7" s="104"/>
      <c r="HF7" s="104"/>
      <c r="HG7" s="104"/>
      <c r="HH7" s="104"/>
      <c r="HI7" s="104"/>
      <c r="HJ7" s="104"/>
      <c r="HK7" s="104"/>
      <c r="HL7" s="104"/>
      <c r="HM7" s="104"/>
      <c r="HN7" s="104"/>
      <c r="HO7" s="104"/>
      <c r="HP7" s="104"/>
      <c r="HQ7" s="104"/>
      <c r="HR7" s="104"/>
      <c r="HS7" s="104"/>
      <c r="HT7" s="104"/>
      <c r="HU7" s="104"/>
    </row>
    <row r="8" spans="1:229" ht="12" customHeight="1" thickBot="1" x14ac:dyDescent="0.35">
      <c r="B8" s="349" t="str">
        <f>CONCATENATE(Identification!B10)</f>
        <v/>
      </c>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c r="AV8" s="103"/>
      <c r="AW8" s="103"/>
      <c r="AX8" s="103"/>
      <c r="AY8" s="103"/>
      <c r="AZ8" s="103"/>
      <c r="BA8" s="103"/>
      <c r="BB8" s="103"/>
      <c r="BC8" s="103"/>
      <c r="BD8" s="103"/>
      <c r="BE8" s="103"/>
      <c r="BF8" s="103"/>
      <c r="BG8" s="103"/>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c r="FL8" s="104"/>
      <c r="FM8" s="104"/>
      <c r="FN8" s="104"/>
      <c r="FO8" s="104"/>
      <c r="FP8" s="104"/>
      <c r="FQ8" s="104"/>
      <c r="FR8" s="104"/>
      <c r="FS8" s="104"/>
      <c r="FT8" s="104"/>
      <c r="FU8" s="104"/>
      <c r="FV8" s="104"/>
      <c r="FW8" s="104"/>
      <c r="FX8" s="104"/>
      <c r="FY8" s="104"/>
      <c r="FZ8" s="104"/>
      <c r="GA8" s="104"/>
      <c r="GB8" s="104"/>
      <c r="GC8" s="104"/>
      <c r="GD8" s="104"/>
      <c r="GE8" s="104"/>
      <c r="GF8" s="104"/>
      <c r="GG8" s="104"/>
      <c r="GH8" s="104"/>
      <c r="GI8" s="104"/>
      <c r="GJ8" s="104"/>
      <c r="GK8" s="104"/>
      <c r="GL8" s="104"/>
      <c r="GM8" s="104"/>
      <c r="GN8" s="104"/>
      <c r="GO8" s="104"/>
      <c r="GP8" s="104"/>
      <c r="GQ8" s="104"/>
      <c r="GR8" s="104"/>
      <c r="GS8" s="104"/>
      <c r="GT8" s="104"/>
      <c r="GU8" s="104"/>
      <c r="GV8" s="104"/>
      <c r="GW8" s="104"/>
      <c r="GX8" s="104"/>
      <c r="GY8" s="104"/>
      <c r="GZ8" s="104"/>
      <c r="HA8" s="104"/>
      <c r="HB8" s="104"/>
      <c r="HC8" s="104"/>
      <c r="HD8" s="104"/>
      <c r="HE8" s="104"/>
      <c r="HF8" s="104"/>
      <c r="HG8" s="104"/>
      <c r="HH8" s="104"/>
      <c r="HI8" s="104"/>
      <c r="HJ8" s="104"/>
      <c r="HK8" s="104"/>
      <c r="HL8" s="104"/>
      <c r="HM8" s="104"/>
      <c r="HN8" s="104"/>
      <c r="HO8" s="104"/>
      <c r="HP8" s="104"/>
      <c r="HQ8" s="104"/>
      <c r="HR8" s="104"/>
      <c r="HS8" s="104"/>
      <c r="HT8" s="104"/>
      <c r="HU8" s="104"/>
    </row>
    <row r="9" spans="1:229" ht="12" customHeight="1" thickBot="1" x14ac:dyDescent="0.35">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103"/>
      <c r="AW9" s="103"/>
      <c r="AX9" s="103"/>
      <c r="AY9" s="103"/>
      <c r="AZ9" s="103"/>
      <c r="BA9" s="103"/>
      <c r="BB9" s="103"/>
      <c r="BC9" s="103"/>
      <c r="BD9" s="103"/>
      <c r="BE9" s="103"/>
      <c r="BF9" s="103"/>
      <c r="BG9" s="103"/>
      <c r="BH9" s="104"/>
      <c r="BI9" s="104"/>
      <c r="BJ9" s="104"/>
      <c r="BK9" s="104"/>
      <c r="BL9" s="104"/>
      <c r="BM9" s="105"/>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row>
    <row r="10" spans="1:229" ht="12" customHeight="1" thickBot="1" x14ac:dyDescent="0.35">
      <c r="B10" s="349"/>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103"/>
      <c r="AW10" s="103"/>
      <c r="AX10" s="103"/>
      <c r="AY10" s="103"/>
      <c r="AZ10" s="103"/>
      <c r="BA10" s="103"/>
      <c r="BB10" s="103"/>
      <c r="BC10" s="103"/>
      <c r="BD10" s="103"/>
      <c r="BE10" s="103"/>
      <c r="BF10" s="103"/>
      <c r="BG10" s="103"/>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c r="FN10" s="104"/>
      <c r="FO10" s="104"/>
      <c r="FP10" s="104"/>
      <c r="FQ10" s="104"/>
      <c r="FR10" s="104"/>
      <c r="FS10" s="104"/>
      <c r="FT10" s="104"/>
      <c r="FU10" s="104"/>
      <c r="FV10" s="104"/>
      <c r="FW10" s="104"/>
      <c r="FX10" s="104"/>
      <c r="FY10" s="104"/>
      <c r="FZ10" s="104"/>
      <c r="GA10" s="104"/>
      <c r="GB10" s="104"/>
      <c r="GC10" s="104"/>
      <c r="GD10" s="104"/>
      <c r="GE10" s="104"/>
      <c r="GF10" s="104"/>
      <c r="GG10" s="104"/>
      <c r="GH10" s="104"/>
      <c r="GI10" s="104"/>
      <c r="GJ10" s="104"/>
      <c r="GK10" s="104"/>
      <c r="GL10" s="104"/>
      <c r="GM10" s="104"/>
      <c r="GN10" s="104"/>
      <c r="GO10" s="104"/>
      <c r="GP10" s="104"/>
      <c r="GQ10" s="104"/>
      <c r="GR10" s="104"/>
      <c r="GS10" s="104"/>
      <c r="GT10" s="104"/>
      <c r="GU10" s="104"/>
      <c r="GV10" s="104"/>
      <c r="GW10" s="104"/>
      <c r="GX10" s="104"/>
      <c r="GY10" s="104"/>
      <c r="GZ10" s="104"/>
      <c r="HA10" s="104"/>
      <c r="HB10" s="104"/>
      <c r="HC10" s="104"/>
      <c r="HD10" s="104"/>
      <c r="HE10" s="104"/>
      <c r="HF10" s="104"/>
      <c r="HG10" s="104"/>
      <c r="HH10" s="104"/>
      <c r="HI10" s="104"/>
      <c r="HJ10" s="104"/>
      <c r="HK10" s="104"/>
      <c r="HL10" s="104"/>
      <c r="HM10" s="104"/>
      <c r="HN10" s="104"/>
      <c r="HO10" s="104"/>
      <c r="HP10" s="104"/>
      <c r="HQ10" s="104"/>
      <c r="HR10" s="104"/>
      <c r="HS10" s="104"/>
      <c r="HT10" s="104"/>
      <c r="HU10" s="104"/>
    </row>
    <row r="11" spans="1:229" ht="12" customHeight="1" thickBot="1" x14ac:dyDescent="0.35">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c r="AV11" s="103"/>
      <c r="AW11" s="103"/>
      <c r="AX11" s="103"/>
      <c r="AY11" s="103"/>
      <c r="AZ11" s="103"/>
      <c r="BA11" s="103"/>
      <c r="BB11" s="103"/>
      <c r="BC11" s="103"/>
      <c r="BD11" s="103"/>
      <c r="BE11" s="103"/>
      <c r="BF11" s="103"/>
      <c r="BG11" s="103"/>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row>
    <row r="12" spans="1:229" ht="12" customHeight="1" thickBot="1" x14ac:dyDescent="0.35">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103"/>
      <c r="AW12" s="103"/>
      <c r="AX12" s="103"/>
      <c r="AY12" s="103"/>
      <c r="AZ12" s="103"/>
      <c r="BA12" s="103"/>
      <c r="BB12" s="103"/>
      <c r="BC12" s="103"/>
      <c r="BD12" s="103"/>
      <c r="BE12" s="103"/>
      <c r="BF12" s="103"/>
      <c r="BG12" s="103"/>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row>
    <row r="13" spans="1:229" ht="12" customHeight="1" thickBot="1" x14ac:dyDescent="0.35">
      <c r="AV13" s="103"/>
      <c r="AW13" s="103"/>
      <c r="AX13" s="103"/>
      <c r="AY13" s="103"/>
      <c r="AZ13" s="103"/>
      <c r="BA13" s="103"/>
      <c r="BB13" s="103"/>
      <c r="BC13" s="103"/>
      <c r="BD13" s="103"/>
      <c r="BE13" s="103"/>
      <c r="BF13" s="103"/>
      <c r="BG13" s="103"/>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4"/>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c r="GU13" s="104"/>
      <c r="GV13" s="104"/>
      <c r="GW13" s="104"/>
      <c r="GX13" s="104"/>
      <c r="GY13" s="104"/>
      <c r="GZ13" s="104"/>
      <c r="HA13" s="104"/>
      <c r="HB13" s="104"/>
      <c r="HC13" s="104"/>
      <c r="HD13" s="104"/>
      <c r="HE13" s="104"/>
      <c r="HF13" s="104"/>
      <c r="HG13" s="104"/>
      <c r="HH13" s="104"/>
      <c r="HI13" s="104"/>
      <c r="HJ13" s="104"/>
      <c r="HK13" s="104"/>
      <c r="HL13" s="104"/>
      <c r="HM13" s="104"/>
      <c r="HN13" s="104"/>
      <c r="HO13" s="104"/>
      <c r="HP13" s="104"/>
      <c r="HQ13" s="104"/>
      <c r="HR13" s="104"/>
      <c r="HS13" s="104"/>
      <c r="HT13" s="104"/>
      <c r="HU13" s="104"/>
    </row>
    <row r="14" spans="1:229" ht="12" customHeight="1" thickBot="1" x14ac:dyDescent="0.35">
      <c r="M14" s="350" t="s">
        <v>1093</v>
      </c>
      <c r="N14" s="350"/>
      <c r="O14" s="350"/>
      <c r="P14" s="350"/>
      <c r="Q14" s="350"/>
      <c r="R14" s="350"/>
      <c r="S14" s="350"/>
      <c r="T14" s="350"/>
      <c r="U14" s="350"/>
      <c r="V14" s="350"/>
      <c r="W14" s="350"/>
      <c r="X14" s="350"/>
      <c r="Y14" s="350"/>
      <c r="Z14" s="350"/>
      <c r="AA14" s="350"/>
      <c r="AB14" s="350"/>
      <c r="AC14" s="350"/>
      <c r="AD14" s="350"/>
      <c r="AE14" s="350"/>
      <c r="AF14" s="350"/>
      <c r="AG14" s="350"/>
      <c r="AH14" s="350"/>
      <c r="AI14" s="350"/>
      <c r="AJ14" s="350"/>
      <c r="AK14" s="350"/>
      <c r="AL14" s="350"/>
      <c r="AV14" s="103"/>
      <c r="AW14" s="103"/>
      <c r="AX14" s="103"/>
      <c r="AY14" s="103"/>
      <c r="AZ14" s="103"/>
      <c r="BA14" s="103"/>
      <c r="BB14" s="103"/>
      <c r="BC14" s="103"/>
      <c r="BD14" s="103"/>
      <c r="BE14" s="103"/>
      <c r="BF14" s="103"/>
      <c r="BG14" s="103"/>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4"/>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c r="GU14" s="104"/>
      <c r="GV14" s="104"/>
      <c r="GW14" s="104"/>
      <c r="GX14" s="104"/>
      <c r="GY14" s="104"/>
      <c r="GZ14" s="104"/>
      <c r="HA14" s="104"/>
      <c r="HB14" s="104"/>
      <c r="HC14" s="104"/>
      <c r="HD14" s="104"/>
      <c r="HE14" s="104"/>
      <c r="HF14" s="104"/>
      <c r="HG14" s="104"/>
      <c r="HH14" s="104"/>
      <c r="HI14" s="104"/>
      <c r="HJ14" s="104"/>
      <c r="HK14" s="104"/>
      <c r="HL14" s="104"/>
      <c r="HM14" s="104"/>
      <c r="HN14" s="104"/>
      <c r="HO14" s="104"/>
      <c r="HP14" s="104"/>
      <c r="HQ14" s="104"/>
      <c r="HR14" s="104"/>
      <c r="HS14" s="104"/>
      <c r="HT14" s="104"/>
      <c r="HU14" s="104"/>
    </row>
    <row r="15" spans="1:229" ht="12" customHeight="1" thickBot="1" x14ac:dyDescent="0.35">
      <c r="D15" s="286" t="s">
        <v>1061</v>
      </c>
      <c r="E15" s="286"/>
      <c r="F15" s="286"/>
      <c r="G15" s="286"/>
      <c r="H15" s="286"/>
      <c r="I15" s="286"/>
      <c r="J15" s="286"/>
      <c r="K15" s="96"/>
      <c r="L15" s="96"/>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96"/>
      <c r="AN15" s="96"/>
      <c r="AO15" s="96"/>
      <c r="AP15" s="96"/>
      <c r="AQ15" s="96"/>
      <c r="AR15" s="96"/>
      <c r="AS15" s="96"/>
      <c r="AT15" s="96"/>
      <c r="AU15" s="96"/>
      <c r="AV15" s="106"/>
      <c r="AW15" s="106"/>
      <c r="AX15" s="106"/>
      <c r="AY15" s="106"/>
      <c r="AZ15" s="106"/>
      <c r="BA15" s="106"/>
      <c r="BB15" s="106"/>
      <c r="BC15" s="106"/>
      <c r="BD15" s="103"/>
      <c r="BE15" s="103"/>
      <c r="BF15" s="103"/>
      <c r="BG15" s="103"/>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4"/>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c r="GU15" s="104"/>
      <c r="GV15" s="104"/>
      <c r="GW15" s="104"/>
      <c r="GX15" s="104"/>
      <c r="GY15" s="104"/>
      <c r="GZ15" s="104"/>
      <c r="HA15" s="104"/>
      <c r="HB15" s="104"/>
      <c r="HC15" s="104"/>
      <c r="HD15" s="104"/>
      <c r="HE15" s="104"/>
      <c r="HF15" s="104"/>
      <c r="HG15" s="104"/>
      <c r="HH15" s="104"/>
      <c r="HI15" s="104"/>
      <c r="HJ15" s="104"/>
      <c r="HK15" s="104"/>
      <c r="HL15" s="104"/>
      <c r="HM15" s="104"/>
      <c r="HN15" s="104"/>
      <c r="HO15" s="104"/>
      <c r="HP15" s="104"/>
      <c r="HQ15" s="104"/>
      <c r="HR15" s="104"/>
      <c r="HS15" s="104"/>
      <c r="HT15" s="104"/>
      <c r="HU15" s="104"/>
    </row>
    <row r="16" spans="1:229" ht="12" customHeight="1" x14ac:dyDescent="0.3">
      <c r="D16" s="286"/>
      <c r="E16" s="286"/>
      <c r="F16" s="286"/>
      <c r="G16" s="286"/>
      <c r="H16" s="286"/>
      <c r="I16" s="286"/>
      <c r="J16" s="28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106"/>
      <c r="AW16" s="106"/>
      <c r="AX16" s="106"/>
      <c r="AY16" s="106"/>
      <c r="AZ16" s="106"/>
      <c r="BA16" s="106"/>
      <c r="BB16" s="106"/>
      <c r="BC16" s="106"/>
      <c r="BD16" s="103"/>
      <c r="BE16" s="103"/>
      <c r="BF16" s="103"/>
      <c r="BG16" s="103"/>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4"/>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c r="GU16" s="104"/>
      <c r="GV16" s="104"/>
      <c r="GW16" s="104"/>
      <c r="GX16" s="104"/>
      <c r="GY16" s="104"/>
      <c r="GZ16" s="104"/>
      <c r="HA16" s="104"/>
      <c r="HB16" s="104"/>
      <c r="HC16" s="104"/>
      <c r="HD16" s="104"/>
      <c r="HE16" s="104"/>
      <c r="HF16" s="104"/>
      <c r="HG16" s="104"/>
      <c r="HH16" s="104"/>
      <c r="HI16" s="104"/>
      <c r="HJ16" s="104"/>
      <c r="HK16" s="104"/>
      <c r="HL16" s="104"/>
      <c r="HM16" s="104"/>
      <c r="HN16" s="104"/>
      <c r="HO16" s="104"/>
      <c r="HP16" s="104"/>
      <c r="HQ16" s="104"/>
      <c r="HR16" s="104"/>
      <c r="HS16" s="104"/>
      <c r="HT16" s="104"/>
      <c r="HU16" s="104"/>
    </row>
    <row r="17" spans="4:229" ht="15" customHeight="1" thickBot="1" x14ac:dyDescent="0.35">
      <c r="D17" s="351" t="s">
        <v>167</v>
      </c>
      <c r="E17" s="351"/>
      <c r="F17" s="351"/>
      <c r="G17" s="351"/>
      <c r="H17" s="351"/>
      <c r="I17" s="351"/>
      <c r="J17" s="351"/>
      <c r="K17" s="351"/>
      <c r="L17" s="351"/>
      <c r="M17" s="351"/>
      <c r="N17" s="351"/>
      <c r="O17" s="351"/>
      <c r="Q17" s="98"/>
      <c r="R17" s="98"/>
      <c r="T17" s="351" t="s">
        <v>167</v>
      </c>
      <c r="U17" s="351"/>
      <c r="V17" s="351"/>
      <c r="W17" s="351"/>
      <c r="X17" s="351"/>
      <c r="Y17" s="351"/>
      <c r="Z17" s="351"/>
      <c r="AA17" s="351"/>
      <c r="AB17" s="351"/>
      <c r="AC17" s="351"/>
      <c r="AD17" s="351"/>
      <c r="AE17" s="351"/>
      <c r="AG17" s="98"/>
      <c r="AH17" s="351" t="s">
        <v>168</v>
      </c>
      <c r="AI17" s="351"/>
      <c r="AJ17" s="351"/>
      <c r="AK17" s="351"/>
      <c r="AL17" s="351"/>
      <c r="AM17" s="351"/>
      <c r="AN17" s="351"/>
      <c r="AO17" s="351"/>
      <c r="AP17" s="351"/>
      <c r="AQ17" s="351"/>
      <c r="AR17" s="351"/>
      <c r="AS17" s="351"/>
      <c r="AU17" s="98"/>
      <c r="AV17" s="103"/>
      <c r="AW17" s="103"/>
      <c r="AX17" s="103"/>
      <c r="AY17" s="106"/>
      <c r="AZ17" s="106"/>
      <c r="BA17" s="106"/>
      <c r="BB17" s="106"/>
      <c r="BC17" s="106"/>
      <c r="BD17" s="103"/>
      <c r="BE17" s="103"/>
      <c r="BF17" s="103"/>
      <c r="BG17" s="103"/>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c r="GU17" s="104"/>
      <c r="GV17" s="104"/>
      <c r="GW17" s="104"/>
      <c r="GX17" s="104"/>
      <c r="GY17" s="104"/>
      <c r="GZ17" s="104"/>
      <c r="HA17" s="104"/>
      <c r="HB17" s="104"/>
      <c r="HC17" s="104"/>
      <c r="HD17" s="104"/>
      <c r="HE17" s="104"/>
      <c r="HF17" s="104"/>
      <c r="HG17" s="104"/>
      <c r="HH17" s="104"/>
      <c r="HI17" s="104"/>
      <c r="HJ17" s="104"/>
      <c r="HK17" s="104"/>
      <c r="HL17" s="104"/>
      <c r="HM17" s="104"/>
      <c r="HN17" s="104"/>
      <c r="HO17" s="104"/>
      <c r="HP17" s="104"/>
      <c r="HQ17" s="104"/>
      <c r="HR17" s="104"/>
      <c r="HS17" s="104"/>
      <c r="HT17" s="104"/>
      <c r="HU17" s="104"/>
    </row>
    <row r="18" spans="4:229" ht="15" customHeight="1" thickTop="1" thickBot="1" x14ac:dyDescent="0.35">
      <c r="D18" s="351"/>
      <c r="E18" s="351"/>
      <c r="F18" s="351"/>
      <c r="G18" s="351"/>
      <c r="H18" s="351"/>
      <c r="I18" s="351"/>
      <c r="J18" s="351"/>
      <c r="K18" s="351"/>
      <c r="L18" s="351"/>
      <c r="M18" s="351"/>
      <c r="N18" s="351"/>
      <c r="O18" s="351"/>
      <c r="Q18" s="98"/>
      <c r="R18" s="98"/>
      <c r="T18" s="351"/>
      <c r="U18" s="351"/>
      <c r="V18" s="351"/>
      <c r="W18" s="351"/>
      <c r="X18" s="351"/>
      <c r="Y18" s="351"/>
      <c r="Z18" s="351"/>
      <c r="AA18" s="351"/>
      <c r="AB18" s="351"/>
      <c r="AC18" s="351"/>
      <c r="AD18" s="351"/>
      <c r="AE18" s="351"/>
      <c r="AG18" s="98"/>
      <c r="AH18" s="351"/>
      <c r="AI18" s="351"/>
      <c r="AJ18" s="351"/>
      <c r="AK18" s="351"/>
      <c r="AL18" s="351"/>
      <c r="AM18" s="351"/>
      <c r="AN18" s="351"/>
      <c r="AO18" s="351"/>
      <c r="AP18" s="351"/>
      <c r="AQ18" s="351"/>
      <c r="AR18" s="351"/>
      <c r="AS18" s="351"/>
      <c r="AU18" s="98"/>
      <c r="AV18" s="103"/>
      <c r="AW18" s="103"/>
      <c r="AX18" s="103"/>
      <c r="AY18" s="106"/>
      <c r="AZ18" s="106"/>
      <c r="BA18" s="106"/>
      <c r="BB18" s="106"/>
      <c r="BC18" s="106"/>
      <c r="BD18" s="103"/>
      <c r="BE18" s="103"/>
      <c r="BF18" s="103"/>
      <c r="BG18" s="103"/>
      <c r="BH18" s="104"/>
      <c r="BI18" s="104"/>
      <c r="BJ18" s="104"/>
      <c r="BK18" s="104"/>
      <c r="BL18" s="104"/>
      <c r="BM18" s="103"/>
      <c r="BN18" s="103"/>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row>
    <row r="19" spans="4:229" ht="15" customHeight="1" thickTop="1" thickBot="1" x14ac:dyDescent="0.35">
      <c r="D19" s="243" t="s">
        <v>1065</v>
      </c>
      <c r="E19" s="243"/>
      <c r="F19" s="243"/>
      <c r="G19" s="243"/>
      <c r="H19" s="243"/>
      <c r="I19" s="243"/>
      <c r="J19" s="243"/>
      <c r="K19" s="243"/>
      <c r="L19" s="243"/>
      <c r="M19" s="107"/>
      <c r="N19" s="348"/>
      <c r="O19" s="348"/>
      <c r="Q19" s="97"/>
      <c r="R19" s="97"/>
      <c r="T19" s="243" t="s">
        <v>1077</v>
      </c>
      <c r="U19" s="243"/>
      <c r="V19" s="243"/>
      <c r="W19" s="243"/>
      <c r="X19" s="243"/>
      <c r="Y19" s="243"/>
      <c r="Z19" s="243"/>
      <c r="AA19" s="243"/>
      <c r="AB19" s="243"/>
      <c r="AC19" s="15"/>
      <c r="AD19" s="348"/>
      <c r="AE19" s="348"/>
      <c r="AG19" s="97"/>
      <c r="AH19" s="352" t="s">
        <v>169</v>
      </c>
      <c r="AI19" s="352"/>
      <c r="AJ19" s="352"/>
      <c r="AK19" s="352"/>
      <c r="AL19" s="352"/>
      <c r="AM19" s="352"/>
      <c r="AN19" s="352"/>
      <c r="AO19" s="352"/>
      <c r="AP19" s="352"/>
      <c r="AQ19" s="15"/>
      <c r="AR19" s="353"/>
      <c r="AS19" s="353"/>
      <c r="AV19" s="355" t="e">
        <f>VLOOKUP(N19,Liste!$A:$B,2,0)</f>
        <v>#N/A</v>
      </c>
      <c r="AW19" s="355"/>
      <c r="AX19" s="108" t="e">
        <f>VLOOKUP(AD19,Liste!$A:$B,2,0)</f>
        <v>#N/A</v>
      </c>
      <c r="AY19" s="106"/>
      <c r="AZ19" s="106"/>
      <c r="BA19" s="106"/>
      <c r="BB19" s="106"/>
      <c r="BC19" s="106"/>
      <c r="BD19" s="103"/>
      <c r="BE19" s="103"/>
      <c r="BF19" s="103"/>
      <c r="BG19" s="103"/>
      <c r="BH19" s="104"/>
      <c r="BI19" s="104"/>
      <c r="BJ19" s="104"/>
      <c r="BK19" s="104"/>
      <c r="BL19" s="104"/>
      <c r="BM19" s="103"/>
      <c r="BN19" s="103"/>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c r="GU19" s="104"/>
      <c r="GV19" s="104"/>
      <c r="GW19" s="104"/>
      <c r="GX19" s="104"/>
      <c r="GY19" s="104"/>
      <c r="GZ19" s="104"/>
      <c r="HA19" s="104"/>
      <c r="HB19" s="104"/>
      <c r="HC19" s="104"/>
      <c r="HD19" s="104"/>
      <c r="HE19" s="104"/>
      <c r="HF19" s="104"/>
      <c r="HG19" s="104"/>
      <c r="HH19" s="104"/>
      <c r="HI19" s="104"/>
      <c r="HJ19" s="104"/>
      <c r="HK19" s="104"/>
      <c r="HL19" s="104"/>
      <c r="HM19" s="104"/>
      <c r="HN19" s="104"/>
      <c r="HO19" s="104"/>
      <c r="HP19" s="104"/>
      <c r="HQ19" s="104"/>
      <c r="HR19" s="104"/>
      <c r="HS19" s="104"/>
      <c r="HT19" s="104"/>
      <c r="HU19" s="104"/>
    </row>
    <row r="20" spans="4:229" ht="15" customHeight="1" thickTop="1" thickBot="1" x14ac:dyDescent="0.35">
      <c r="D20" s="243"/>
      <c r="E20" s="243"/>
      <c r="F20" s="243"/>
      <c r="G20" s="243"/>
      <c r="H20" s="243"/>
      <c r="I20" s="243"/>
      <c r="J20" s="243"/>
      <c r="K20" s="243"/>
      <c r="L20" s="243"/>
      <c r="M20" s="107"/>
      <c r="N20" s="348"/>
      <c r="O20" s="348"/>
      <c r="Q20" s="97"/>
      <c r="R20" s="97"/>
      <c r="T20" s="243"/>
      <c r="U20" s="243"/>
      <c r="V20" s="243"/>
      <c r="W20" s="243"/>
      <c r="X20" s="243"/>
      <c r="Y20" s="243"/>
      <c r="Z20" s="243"/>
      <c r="AA20" s="243"/>
      <c r="AB20" s="243"/>
      <c r="AC20" s="15"/>
      <c r="AD20" s="348"/>
      <c r="AE20" s="348"/>
      <c r="AG20" s="97"/>
      <c r="AH20" s="352"/>
      <c r="AI20" s="352"/>
      <c r="AJ20" s="352"/>
      <c r="AK20" s="352"/>
      <c r="AL20" s="352"/>
      <c r="AM20" s="352"/>
      <c r="AN20" s="352"/>
      <c r="AO20" s="352"/>
      <c r="AP20" s="352"/>
      <c r="AQ20" s="109"/>
      <c r="AR20" s="354"/>
      <c r="AS20" s="354"/>
      <c r="AV20" s="355"/>
      <c r="AW20" s="355"/>
      <c r="AX20" s="108"/>
      <c r="AY20" s="106"/>
      <c r="AZ20" s="106"/>
      <c r="BA20" s="106"/>
      <c r="BB20" s="106"/>
      <c r="BC20" s="106"/>
      <c r="BD20" s="103"/>
      <c r="BE20" s="103"/>
      <c r="BF20" s="103"/>
      <c r="BG20" s="103"/>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4"/>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c r="GU20" s="104"/>
      <c r="GV20" s="104"/>
      <c r="GW20" s="104"/>
      <c r="GX20" s="104"/>
      <c r="GY20" s="104"/>
      <c r="GZ20" s="104"/>
      <c r="HA20" s="104"/>
      <c r="HB20" s="104"/>
      <c r="HC20" s="104"/>
      <c r="HD20" s="104"/>
      <c r="HE20" s="104"/>
      <c r="HF20" s="104"/>
      <c r="HG20" s="104"/>
      <c r="HH20" s="104"/>
      <c r="HI20" s="104"/>
      <c r="HJ20" s="104"/>
      <c r="HK20" s="104"/>
      <c r="HL20" s="104"/>
      <c r="HM20" s="104"/>
      <c r="HN20" s="104"/>
      <c r="HO20" s="104"/>
      <c r="HP20" s="104"/>
      <c r="HQ20" s="104"/>
      <c r="HR20" s="104"/>
      <c r="HS20" s="104"/>
      <c r="HT20" s="104"/>
      <c r="HU20" s="104"/>
    </row>
    <row r="21" spans="4:229" ht="15" customHeight="1" thickBot="1" x14ac:dyDescent="0.35">
      <c r="D21" s="243" t="s">
        <v>1069</v>
      </c>
      <c r="E21" s="243"/>
      <c r="F21" s="243"/>
      <c r="G21" s="243"/>
      <c r="H21" s="243"/>
      <c r="I21" s="243"/>
      <c r="J21" s="243"/>
      <c r="K21" s="243"/>
      <c r="L21" s="243"/>
      <c r="M21" s="110"/>
      <c r="N21" s="348"/>
      <c r="O21" s="348"/>
      <c r="Q21" s="96"/>
      <c r="R21" s="96"/>
      <c r="T21" s="356" t="s">
        <v>170</v>
      </c>
      <c r="U21" s="356"/>
      <c r="V21" s="356"/>
      <c r="W21" s="356"/>
      <c r="X21" s="356"/>
      <c r="Y21" s="356"/>
      <c r="Z21" s="356"/>
      <c r="AA21" s="356"/>
      <c r="AB21" s="356"/>
      <c r="AC21" s="14"/>
      <c r="AD21" s="357"/>
      <c r="AE21" s="357"/>
      <c r="AV21" s="355" t="e">
        <f>VLOOKUP(N21,Liste!$A:$B,2,0)</f>
        <v>#N/A</v>
      </c>
      <c r="AW21" s="355"/>
      <c r="AX21" s="108" t="e">
        <f>VLOOKUP(AD21,Liste!$A:$B,2,0)</f>
        <v>#N/A</v>
      </c>
      <c r="AY21" s="106"/>
      <c r="AZ21" s="106"/>
      <c r="BA21" s="106"/>
      <c r="BB21" s="106"/>
      <c r="BC21" s="106"/>
      <c r="BD21" s="103"/>
      <c r="BE21" s="103"/>
      <c r="BF21" s="103"/>
      <c r="BG21" s="103"/>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4"/>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c r="GU21" s="104"/>
      <c r="GV21" s="104"/>
      <c r="GW21" s="104"/>
      <c r="GX21" s="104"/>
      <c r="GY21" s="104"/>
      <c r="GZ21" s="104"/>
      <c r="HA21" s="104"/>
      <c r="HB21" s="104"/>
      <c r="HC21" s="104"/>
      <c r="HD21" s="104"/>
      <c r="HE21" s="104"/>
      <c r="HF21" s="104"/>
      <c r="HG21" s="104"/>
      <c r="HH21" s="104"/>
      <c r="HI21" s="104"/>
      <c r="HJ21" s="104"/>
      <c r="HK21" s="104"/>
      <c r="HL21" s="104"/>
      <c r="HM21" s="104"/>
      <c r="HN21" s="104"/>
      <c r="HO21" s="104"/>
      <c r="HP21" s="104"/>
      <c r="HQ21" s="104"/>
      <c r="HR21" s="104"/>
      <c r="HS21" s="104"/>
      <c r="HT21" s="104"/>
      <c r="HU21" s="104"/>
    </row>
    <row r="22" spans="4:229" ht="15" customHeight="1" thickBot="1" x14ac:dyDescent="0.35">
      <c r="D22" s="243"/>
      <c r="E22" s="243"/>
      <c r="F22" s="243"/>
      <c r="G22" s="243"/>
      <c r="H22" s="243"/>
      <c r="I22" s="243"/>
      <c r="J22" s="243"/>
      <c r="K22" s="243"/>
      <c r="L22" s="243"/>
      <c r="M22" s="110"/>
      <c r="N22" s="348"/>
      <c r="O22" s="348"/>
      <c r="Q22" s="96"/>
      <c r="R22" s="96"/>
      <c r="T22" s="356"/>
      <c r="U22" s="356"/>
      <c r="V22" s="356"/>
      <c r="W22" s="356"/>
      <c r="X22" s="356"/>
      <c r="Y22" s="356"/>
      <c r="Z22" s="356"/>
      <c r="AA22" s="356"/>
      <c r="AB22" s="356"/>
      <c r="AC22" s="40"/>
      <c r="AD22" s="354"/>
      <c r="AE22" s="354"/>
      <c r="AH22" s="351" t="s">
        <v>171</v>
      </c>
      <c r="AI22" s="351"/>
      <c r="AJ22" s="351"/>
      <c r="AK22" s="351"/>
      <c r="AL22" s="351"/>
      <c r="AM22" s="351"/>
      <c r="AN22" s="351"/>
      <c r="AO22" s="351"/>
      <c r="AP22" s="351"/>
      <c r="AQ22" s="351"/>
      <c r="AR22" s="351"/>
      <c r="AS22" s="351"/>
      <c r="AV22" s="355"/>
      <c r="AW22" s="355"/>
      <c r="AX22" s="108"/>
      <c r="AY22" s="106"/>
      <c r="AZ22" s="106"/>
      <c r="BA22" s="106"/>
      <c r="BB22" s="106"/>
      <c r="BC22" s="106"/>
      <c r="BD22" s="103"/>
      <c r="BE22" s="103"/>
      <c r="BF22" s="103"/>
      <c r="BG22" s="103"/>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c r="GU22" s="104"/>
      <c r="GV22" s="104"/>
      <c r="GW22" s="104"/>
      <c r="GX22" s="104"/>
      <c r="GY22" s="104"/>
      <c r="GZ22" s="104"/>
      <c r="HA22" s="104"/>
      <c r="HB22" s="104"/>
      <c r="HC22" s="104"/>
      <c r="HD22" s="104"/>
      <c r="HE22" s="104"/>
      <c r="HF22" s="104"/>
      <c r="HG22" s="104"/>
      <c r="HH22" s="104"/>
      <c r="HI22" s="104"/>
      <c r="HJ22" s="104"/>
      <c r="HK22" s="104"/>
      <c r="HL22" s="104"/>
      <c r="HM22" s="104"/>
      <c r="HN22" s="104"/>
      <c r="HO22" s="104"/>
      <c r="HP22" s="104"/>
      <c r="HQ22" s="104"/>
      <c r="HR22" s="104"/>
      <c r="HS22" s="104"/>
      <c r="HT22" s="104"/>
      <c r="HU22" s="104"/>
    </row>
    <row r="23" spans="4:229" ht="15" customHeight="1" thickBot="1" x14ac:dyDescent="0.35">
      <c r="D23" s="243" t="s">
        <v>1072</v>
      </c>
      <c r="E23" s="243"/>
      <c r="F23" s="243"/>
      <c r="G23" s="243"/>
      <c r="H23" s="243"/>
      <c r="I23" s="243"/>
      <c r="J23" s="243"/>
      <c r="K23" s="243"/>
      <c r="L23" s="243"/>
      <c r="M23" s="110"/>
      <c r="N23" s="348"/>
      <c r="O23" s="348"/>
      <c r="Q23" s="96"/>
      <c r="R23" s="96"/>
      <c r="T23" s="96"/>
      <c r="U23" s="96"/>
      <c r="V23" s="96"/>
      <c r="W23" s="98"/>
      <c r="X23" s="98"/>
      <c r="Y23" s="98"/>
      <c r="Z23" s="98"/>
      <c r="AA23" s="98"/>
      <c r="AH23" s="351"/>
      <c r="AI23" s="351"/>
      <c r="AJ23" s="351"/>
      <c r="AK23" s="351"/>
      <c r="AL23" s="351"/>
      <c r="AM23" s="351"/>
      <c r="AN23" s="351"/>
      <c r="AO23" s="351"/>
      <c r="AP23" s="351"/>
      <c r="AQ23" s="351"/>
      <c r="AR23" s="351"/>
      <c r="AS23" s="351"/>
      <c r="AV23" s="355" t="e">
        <f>VLOOKUP(N23,Liste!$A:$B,2,0)</f>
        <v>#N/A</v>
      </c>
      <c r="AW23" s="355"/>
      <c r="AX23" s="108"/>
      <c r="AY23" s="106"/>
      <c r="AZ23" s="106"/>
      <c r="BA23" s="106"/>
      <c r="BB23" s="106"/>
      <c r="BC23" s="106"/>
      <c r="BD23" s="103"/>
      <c r="BE23" s="103"/>
      <c r="BF23" s="103"/>
      <c r="BG23" s="103"/>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c r="GU23" s="104"/>
      <c r="GV23" s="104"/>
      <c r="GW23" s="104"/>
      <c r="GX23" s="104"/>
      <c r="GY23" s="104"/>
      <c r="GZ23" s="104"/>
      <c r="HA23" s="104"/>
      <c r="HB23" s="104"/>
      <c r="HC23" s="104"/>
      <c r="HD23" s="104"/>
      <c r="HE23" s="104"/>
      <c r="HF23" s="104"/>
      <c r="HG23" s="104"/>
      <c r="HH23" s="104"/>
      <c r="HI23" s="104"/>
      <c r="HJ23" s="104"/>
      <c r="HK23" s="104"/>
      <c r="HL23" s="104"/>
      <c r="HM23" s="104"/>
      <c r="HN23" s="104"/>
      <c r="HO23" s="104"/>
      <c r="HP23" s="104"/>
      <c r="HQ23" s="104"/>
      <c r="HR23" s="104"/>
      <c r="HS23" s="104"/>
      <c r="HT23" s="104"/>
      <c r="HU23" s="104"/>
    </row>
    <row r="24" spans="4:229" ht="15" customHeight="1" thickTop="1" thickBot="1" x14ac:dyDescent="0.35">
      <c r="D24" s="243"/>
      <c r="E24" s="243"/>
      <c r="F24" s="243"/>
      <c r="G24" s="243"/>
      <c r="H24" s="243"/>
      <c r="I24" s="243"/>
      <c r="J24" s="243"/>
      <c r="K24" s="243"/>
      <c r="L24" s="243"/>
      <c r="M24" s="110"/>
      <c r="N24" s="348"/>
      <c r="O24" s="348"/>
      <c r="Q24" s="96"/>
      <c r="R24" s="96"/>
      <c r="T24" s="351" t="s">
        <v>172</v>
      </c>
      <c r="U24" s="351"/>
      <c r="V24" s="351"/>
      <c r="W24" s="351"/>
      <c r="X24" s="351"/>
      <c r="Y24" s="351"/>
      <c r="Z24" s="351"/>
      <c r="AA24" s="351"/>
      <c r="AB24" s="351"/>
      <c r="AC24" s="351"/>
      <c r="AD24" s="351"/>
      <c r="AE24" s="351"/>
      <c r="AH24" s="243" t="s">
        <v>173</v>
      </c>
      <c r="AI24" s="243"/>
      <c r="AJ24" s="243"/>
      <c r="AK24" s="243"/>
      <c r="AL24" s="243"/>
      <c r="AM24" s="243"/>
      <c r="AN24" s="243"/>
      <c r="AO24" s="243"/>
      <c r="AP24" s="243"/>
      <c r="AQ24" s="15"/>
      <c r="AR24" s="348"/>
      <c r="AS24" s="348"/>
      <c r="AV24" s="355"/>
      <c r="AW24" s="355"/>
      <c r="AX24" s="108"/>
      <c r="AY24" s="106"/>
      <c r="AZ24" s="106"/>
      <c r="BA24" s="106"/>
      <c r="BB24" s="106"/>
      <c r="BC24" s="106"/>
      <c r="BD24" s="103"/>
      <c r="BE24" s="103"/>
      <c r="BF24" s="103"/>
      <c r="BG24" s="103"/>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c r="GU24" s="104"/>
      <c r="GV24" s="104"/>
      <c r="GW24" s="104"/>
      <c r="GX24" s="104"/>
      <c r="GY24" s="104"/>
      <c r="GZ24" s="104"/>
      <c r="HA24" s="104"/>
      <c r="HB24" s="104"/>
      <c r="HC24" s="104"/>
      <c r="HD24" s="104"/>
      <c r="HE24" s="104"/>
      <c r="HF24" s="104"/>
      <c r="HG24" s="104"/>
      <c r="HH24" s="104"/>
      <c r="HI24" s="104"/>
      <c r="HJ24" s="104"/>
      <c r="HK24" s="104"/>
      <c r="HL24" s="104"/>
      <c r="HM24" s="104"/>
      <c r="HN24" s="104"/>
      <c r="HO24" s="104"/>
      <c r="HP24" s="104"/>
      <c r="HQ24" s="104"/>
      <c r="HR24" s="104"/>
      <c r="HS24" s="104"/>
      <c r="HT24" s="104"/>
      <c r="HU24" s="104"/>
    </row>
    <row r="25" spans="4:229" ht="15" customHeight="1" thickTop="1" thickBot="1" x14ac:dyDescent="0.35">
      <c r="D25" s="243" t="s">
        <v>1073</v>
      </c>
      <c r="E25" s="243"/>
      <c r="F25" s="243"/>
      <c r="G25" s="243"/>
      <c r="H25" s="243"/>
      <c r="I25" s="243"/>
      <c r="J25" s="243"/>
      <c r="K25" s="243"/>
      <c r="L25" s="243"/>
      <c r="M25" s="110"/>
      <c r="N25" s="348"/>
      <c r="O25" s="348"/>
      <c r="Q25" s="96"/>
      <c r="R25" s="96"/>
      <c r="T25" s="351"/>
      <c r="U25" s="351"/>
      <c r="V25" s="351"/>
      <c r="W25" s="351"/>
      <c r="X25" s="351"/>
      <c r="Y25" s="351"/>
      <c r="Z25" s="351"/>
      <c r="AA25" s="351"/>
      <c r="AB25" s="351"/>
      <c r="AC25" s="351"/>
      <c r="AD25" s="351"/>
      <c r="AE25" s="351"/>
      <c r="AH25" s="243"/>
      <c r="AI25" s="243"/>
      <c r="AJ25" s="243"/>
      <c r="AK25" s="243"/>
      <c r="AL25" s="243"/>
      <c r="AM25" s="243"/>
      <c r="AN25" s="243"/>
      <c r="AO25" s="243"/>
      <c r="AP25" s="243"/>
      <c r="AQ25" s="15"/>
      <c r="AR25" s="348"/>
      <c r="AS25" s="348"/>
      <c r="AV25" s="355" t="e">
        <f>VLOOKUP(N25,Liste!$A:$B,2,0)</f>
        <v>#N/A</v>
      </c>
      <c r="AW25" s="355"/>
      <c r="AX25" s="108"/>
      <c r="AY25" s="106"/>
      <c r="AZ25" s="106"/>
      <c r="BA25" s="106"/>
      <c r="BB25" s="106"/>
      <c r="BC25" s="106"/>
      <c r="BD25" s="103"/>
      <c r="BE25" s="103"/>
      <c r="BF25" s="103"/>
      <c r="BG25" s="103"/>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c r="GU25" s="104"/>
      <c r="GV25" s="104"/>
      <c r="GW25" s="104"/>
      <c r="GX25" s="104"/>
      <c r="GY25" s="104"/>
      <c r="GZ25" s="104"/>
      <c r="HA25" s="104"/>
      <c r="HB25" s="104"/>
      <c r="HC25" s="104"/>
      <c r="HD25" s="104"/>
      <c r="HE25" s="104"/>
      <c r="HF25" s="104"/>
      <c r="HG25" s="104"/>
      <c r="HH25" s="104"/>
      <c r="HI25" s="104"/>
      <c r="HJ25" s="104"/>
      <c r="HK25" s="104"/>
      <c r="HL25" s="104"/>
      <c r="HM25" s="104"/>
      <c r="HN25" s="104"/>
      <c r="HO25" s="104"/>
      <c r="HP25" s="104"/>
      <c r="HQ25" s="104"/>
      <c r="HR25" s="104"/>
      <c r="HS25" s="104"/>
      <c r="HT25" s="104"/>
      <c r="HU25" s="104"/>
    </row>
    <row r="26" spans="4:229" ht="15" customHeight="1" thickTop="1" thickBot="1" x14ac:dyDescent="0.35">
      <c r="D26" s="243"/>
      <c r="E26" s="243"/>
      <c r="F26" s="243"/>
      <c r="G26" s="243"/>
      <c r="H26" s="243"/>
      <c r="I26" s="243"/>
      <c r="J26" s="243"/>
      <c r="K26" s="243"/>
      <c r="L26" s="243"/>
      <c r="M26" s="110"/>
      <c r="N26" s="348"/>
      <c r="O26" s="348"/>
      <c r="Q26" s="96"/>
      <c r="R26" s="96"/>
      <c r="T26" s="243" t="s">
        <v>174</v>
      </c>
      <c r="U26" s="243"/>
      <c r="V26" s="243"/>
      <c r="W26" s="243"/>
      <c r="X26" s="243"/>
      <c r="Y26" s="243"/>
      <c r="Z26" s="243"/>
      <c r="AA26" s="243"/>
      <c r="AB26" s="243"/>
      <c r="AC26" s="15"/>
      <c r="AD26" s="348"/>
      <c r="AE26" s="348"/>
      <c r="AH26" s="356" t="s">
        <v>175</v>
      </c>
      <c r="AI26" s="356"/>
      <c r="AJ26" s="356"/>
      <c r="AK26" s="356"/>
      <c r="AL26" s="356"/>
      <c r="AM26" s="356"/>
      <c r="AN26" s="356"/>
      <c r="AO26" s="356"/>
      <c r="AP26" s="356"/>
      <c r="AQ26" s="14"/>
      <c r="AR26" s="357"/>
      <c r="AS26" s="357"/>
      <c r="AV26" s="355"/>
      <c r="AW26" s="355"/>
      <c r="AX26" s="108"/>
      <c r="AY26" s="106"/>
      <c r="AZ26" s="106"/>
      <c r="BA26" s="106"/>
      <c r="BB26" s="106"/>
      <c r="BC26" s="106"/>
      <c r="BD26" s="103"/>
      <c r="BE26" s="103"/>
      <c r="BF26" s="103"/>
      <c r="BG26" s="103"/>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row>
    <row r="27" spans="4:229" ht="15" customHeight="1" thickBot="1" x14ac:dyDescent="0.35">
      <c r="D27" s="243" t="s">
        <v>176</v>
      </c>
      <c r="E27" s="243"/>
      <c r="F27" s="243"/>
      <c r="G27" s="243"/>
      <c r="H27" s="243"/>
      <c r="I27" s="243"/>
      <c r="J27" s="243"/>
      <c r="K27" s="243"/>
      <c r="L27" s="243"/>
      <c r="M27" s="110"/>
      <c r="N27" s="348"/>
      <c r="O27" s="348"/>
      <c r="Q27" s="96"/>
      <c r="R27" s="96"/>
      <c r="T27" s="243"/>
      <c r="U27" s="243"/>
      <c r="V27" s="243"/>
      <c r="W27" s="243"/>
      <c r="X27" s="243"/>
      <c r="Y27" s="243"/>
      <c r="Z27" s="243"/>
      <c r="AA27" s="243"/>
      <c r="AB27" s="243"/>
      <c r="AC27" s="15"/>
      <c r="AD27" s="348"/>
      <c r="AE27" s="348"/>
      <c r="AH27" s="356"/>
      <c r="AI27" s="356"/>
      <c r="AJ27" s="356"/>
      <c r="AK27" s="356"/>
      <c r="AL27" s="356"/>
      <c r="AM27" s="356"/>
      <c r="AN27" s="356"/>
      <c r="AO27" s="356"/>
      <c r="AP27" s="356"/>
      <c r="AQ27" s="40"/>
      <c r="AR27" s="354"/>
      <c r="AS27" s="354"/>
      <c r="AV27" s="355" t="e">
        <f>VLOOKUP(N27,Liste!$A:$B,2,0)</f>
        <v>#N/A</v>
      </c>
      <c r="AW27" s="355"/>
      <c r="AX27" s="108"/>
      <c r="AY27" s="108"/>
      <c r="AZ27" s="103"/>
      <c r="BA27" s="103"/>
      <c r="BB27" s="103"/>
      <c r="BC27" s="103"/>
      <c r="BD27" s="103"/>
      <c r="BE27" s="103"/>
      <c r="BF27" s="103"/>
      <c r="BG27" s="103"/>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row>
    <row r="28" spans="4:229" ht="15" customHeight="1" x14ac:dyDescent="0.3">
      <c r="D28" s="243"/>
      <c r="E28" s="243"/>
      <c r="F28" s="243"/>
      <c r="G28" s="243"/>
      <c r="H28" s="243"/>
      <c r="I28" s="243"/>
      <c r="J28" s="243"/>
      <c r="K28" s="243"/>
      <c r="L28" s="243"/>
      <c r="M28" s="110"/>
      <c r="N28" s="348"/>
      <c r="O28" s="348"/>
      <c r="Q28" s="96"/>
      <c r="R28" s="96"/>
      <c r="T28" s="243" t="s">
        <v>177</v>
      </c>
      <c r="U28" s="243"/>
      <c r="V28" s="243"/>
      <c r="W28" s="243"/>
      <c r="X28" s="243"/>
      <c r="Y28" s="243"/>
      <c r="Z28" s="243"/>
      <c r="AA28" s="243"/>
      <c r="AB28" s="243"/>
      <c r="AC28" s="15"/>
      <c r="AD28" s="348"/>
      <c r="AE28" s="348"/>
      <c r="AV28" s="355"/>
      <c r="AW28" s="355"/>
      <c r="AX28" s="108"/>
      <c r="AY28" s="108"/>
      <c r="AZ28" s="103"/>
      <c r="BA28" s="103"/>
      <c r="BB28" s="103"/>
      <c r="BC28" s="103"/>
      <c r="BD28" s="103"/>
      <c r="BE28" s="103"/>
      <c r="BF28" s="103"/>
      <c r="BG28" s="103"/>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c r="FN28" s="104"/>
      <c r="FO28" s="104"/>
      <c r="FP28" s="104"/>
      <c r="FQ28" s="104"/>
      <c r="FR28" s="104"/>
      <c r="FS28" s="104"/>
      <c r="FT28" s="104"/>
      <c r="FU28" s="104"/>
      <c r="FV28" s="104"/>
      <c r="FW28" s="104"/>
      <c r="FX28" s="104"/>
      <c r="FY28" s="104"/>
      <c r="FZ28" s="104"/>
      <c r="GA28" s="104"/>
      <c r="GB28" s="104"/>
      <c r="GC28" s="104"/>
      <c r="GD28" s="104"/>
      <c r="GE28" s="104"/>
      <c r="GF28" s="104"/>
      <c r="GG28" s="104"/>
      <c r="GH28" s="104"/>
      <c r="GI28" s="104"/>
      <c r="GJ28" s="104"/>
      <c r="GK28" s="104"/>
      <c r="GL28" s="104"/>
      <c r="GM28" s="104"/>
      <c r="GN28" s="104"/>
      <c r="GO28" s="104"/>
      <c r="GP28" s="104"/>
      <c r="GQ28" s="104"/>
      <c r="GR28" s="104"/>
      <c r="GS28" s="104"/>
      <c r="GT28" s="104"/>
      <c r="GU28" s="104"/>
      <c r="GV28" s="104"/>
      <c r="GW28" s="104"/>
      <c r="GX28" s="104"/>
      <c r="GY28" s="104"/>
      <c r="GZ28" s="104"/>
      <c r="HA28" s="104"/>
      <c r="HB28" s="104"/>
      <c r="HC28" s="104"/>
      <c r="HD28" s="104"/>
      <c r="HE28" s="104"/>
      <c r="HF28" s="104"/>
      <c r="HG28" s="104"/>
      <c r="HH28" s="104"/>
      <c r="HI28" s="104"/>
      <c r="HJ28" s="104"/>
      <c r="HK28" s="104"/>
      <c r="HL28" s="104"/>
      <c r="HM28" s="104"/>
      <c r="HN28" s="104"/>
      <c r="HO28" s="104"/>
      <c r="HP28" s="104"/>
      <c r="HQ28" s="104"/>
      <c r="HR28" s="104"/>
      <c r="HS28" s="104"/>
      <c r="HT28" s="104"/>
      <c r="HU28" s="104"/>
    </row>
    <row r="29" spans="4:229" ht="15" customHeight="1" x14ac:dyDescent="0.3">
      <c r="D29" s="243" t="s">
        <v>178</v>
      </c>
      <c r="E29" s="243"/>
      <c r="F29" s="243"/>
      <c r="G29" s="243"/>
      <c r="H29" s="243"/>
      <c r="I29" s="243"/>
      <c r="J29" s="243"/>
      <c r="K29" s="243"/>
      <c r="L29" s="243"/>
      <c r="M29" s="110"/>
      <c r="N29" s="348"/>
      <c r="O29" s="348"/>
      <c r="Q29" s="96"/>
      <c r="R29" s="96"/>
      <c r="T29" s="243"/>
      <c r="U29" s="243"/>
      <c r="V29" s="243"/>
      <c r="W29" s="243"/>
      <c r="X29" s="243"/>
      <c r="Y29" s="243"/>
      <c r="Z29" s="243"/>
      <c r="AA29" s="243"/>
      <c r="AB29" s="243"/>
      <c r="AC29" s="15"/>
      <c r="AD29" s="348"/>
      <c r="AE29" s="348"/>
      <c r="AV29" s="355" t="e">
        <f>VLOOKUP(N29,Liste!$A:$B,2,0)</f>
        <v>#N/A</v>
      </c>
      <c r="AW29" s="355"/>
      <c r="AX29" s="108" t="e">
        <f>VLOOKUP(AD26,Liste!$A:$B,2,0)</f>
        <v>#N/A</v>
      </c>
      <c r="AY29" s="108"/>
      <c r="AZ29" s="103"/>
      <c r="BA29" s="103"/>
      <c r="BB29" s="103"/>
      <c r="BC29" s="103"/>
      <c r="BD29" s="103"/>
      <c r="BE29" s="103"/>
      <c r="BF29" s="103"/>
      <c r="BG29" s="103"/>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104"/>
      <c r="HS29" s="104"/>
      <c r="HT29" s="104"/>
      <c r="HU29" s="104"/>
    </row>
    <row r="30" spans="4:229" ht="15" customHeight="1" thickBot="1" x14ac:dyDescent="0.35">
      <c r="D30" s="243"/>
      <c r="E30" s="243"/>
      <c r="F30" s="243"/>
      <c r="G30" s="243"/>
      <c r="H30" s="243"/>
      <c r="I30" s="243"/>
      <c r="J30" s="243"/>
      <c r="K30" s="243"/>
      <c r="L30" s="243"/>
      <c r="M30" s="110"/>
      <c r="N30" s="348"/>
      <c r="O30" s="348"/>
      <c r="Q30" s="96"/>
      <c r="R30" s="96"/>
      <c r="T30" s="356" t="s">
        <v>179</v>
      </c>
      <c r="U30" s="356"/>
      <c r="V30" s="356"/>
      <c r="W30" s="356"/>
      <c r="X30" s="356"/>
      <c r="Y30" s="356"/>
      <c r="Z30" s="356"/>
      <c r="AA30" s="356"/>
      <c r="AB30" s="356"/>
      <c r="AC30" s="14"/>
      <c r="AD30" s="357"/>
      <c r="AE30" s="357"/>
      <c r="AV30" s="355"/>
      <c r="AW30" s="355"/>
      <c r="AX30" s="108"/>
      <c r="AY30" s="108"/>
      <c r="AZ30" s="103"/>
      <c r="BA30" s="103"/>
      <c r="BB30" s="103"/>
      <c r="BC30" s="103"/>
      <c r="BD30" s="103"/>
      <c r="BE30" s="103"/>
      <c r="BF30" s="103"/>
      <c r="BG30" s="103"/>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c r="HN30" s="104"/>
      <c r="HO30" s="104"/>
      <c r="HP30" s="104"/>
      <c r="HQ30" s="104"/>
      <c r="HR30" s="104"/>
      <c r="HS30" s="104"/>
      <c r="HT30" s="104"/>
      <c r="HU30" s="104"/>
    </row>
    <row r="31" spans="4:229" ht="15" customHeight="1" thickBot="1" x14ac:dyDescent="0.35">
      <c r="D31" s="243" t="s">
        <v>180</v>
      </c>
      <c r="E31" s="243"/>
      <c r="F31" s="243"/>
      <c r="G31" s="243"/>
      <c r="H31" s="243"/>
      <c r="I31" s="243"/>
      <c r="J31" s="243"/>
      <c r="K31" s="243"/>
      <c r="L31" s="243"/>
      <c r="M31" s="110"/>
      <c r="N31" s="348"/>
      <c r="O31" s="348"/>
      <c r="Q31" s="96"/>
      <c r="R31" s="96"/>
      <c r="T31" s="356"/>
      <c r="U31" s="356"/>
      <c r="V31" s="356"/>
      <c r="W31" s="356"/>
      <c r="X31" s="356"/>
      <c r="Y31" s="356"/>
      <c r="Z31" s="356"/>
      <c r="AA31" s="356"/>
      <c r="AB31" s="356"/>
      <c r="AC31" s="40"/>
      <c r="AD31" s="354"/>
      <c r="AE31" s="354"/>
      <c r="AV31" s="355" t="e">
        <f>VLOOKUP(N31,Liste!$A:$B,2,0)</f>
        <v>#N/A</v>
      </c>
      <c r="AW31" s="355"/>
      <c r="AX31" s="355" t="e">
        <f>VLOOKUP(AD28,Liste!$A:$B,2,0)</f>
        <v>#N/A</v>
      </c>
      <c r="AY31" s="355"/>
      <c r="AZ31" s="355" t="e">
        <f>VLOOKUP(AR24,Liste!$A:$B,2,0)</f>
        <v>#N/A</v>
      </c>
      <c r="BA31" s="355"/>
      <c r="BB31" s="103"/>
      <c r="BC31" s="103"/>
      <c r="BD31" s="103"/>
      <c r="BE31" s="103"/>
      <c r="BF31" s="103"/>
      <c r="BG31" s="103"/>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c r="HN31" s="104"/>
      <c r="HO31" s="104"/>
      <c r="HP31" s="104"/>
      <c r="HQ31" s="104"/>
      <c r="HR31" s="104"/>
      <c r="HS31" s="104"/>
      <c r="HT31" s="104"/>
      <c r="HU31" s="104"/>
    </row>
    <row r="32" spans="4:229" ht="15" customHeight="1" x14ac:dyDescent="0.3">
      <c r="D32" s="243"/>
      <c r="E32" s="243"/>
      <c r="F32" s="243"/>
      <c r="G32" s="243"/>
      <c r="H32" s="243"/>
      <c r="I32" s="243"/>
      <c r="J32" s="243"/>
      <c r="K32" s="243"/>
      <c r="L32" s="243"/>
      <c r="M32" s="110"/>
      <c r="N32" s="348"/>
      <c r="O32" s="348"/>
      <c r="Q32" s="96"/>
      <c r="R32" s="96"/>
      <c r="AG32" s="96"/>
      <c r="AV32" s="355"/>
      <c r="AW32" s="355"/>
      <c r="AX32" s="355"/>
      <c r="AY32" s="355"/>
      <c r="AZ32" s="355"/>
      <c r="BA32" s="355"/>
      <c r="BB32" s="103"/>
      <c r="BC32" s="103"/>
      <c r="BD32" s="103"/>
      <c r="BE32" s="103"/>
      <c r="BF32" s="103"/>
      <c r="BG32" s="103"/>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c r="GU32" s="104"/>
      <c r="GV32" s="104"/>
      <c r="GW32" s="104"/>
      <c r="GX32" s="104"/>
      <c r="GY32" s="104"/>
      <c r="GZ32" s="104"/>
      <c r="HA32" s="104"/>
      <c r="HB32" s="104"/>
      <c r="HC32" s="104"/>
      <c r="HD32" s="104"/>
      <c r="HE32" s="104"/>
      <c r="HF32" s="104"/>
      <c r="HG32" s="104"/>
      <c r="HH32" s="104"/>
      <c r="HI32" s="104"/>
      <c r="HJ32" s="104"/>
      <c r="HK32" s="104"/>
      <c r="HL32" s="104"/>
      <c r="HM32" s="104"/>
      <c r="HN32" s="104"/>
      <c r="HO32" s="104"/>
      <c r="HP32" s="104"/>
      <c r="HQ32" s="104"/>
      <c r="HR32" s="104"/>
      <c r="HS32" s="104"/>
      <c r="HT32" s="104"/>
      <c r="HU32" s="104"/>
    </row>
    <row r="33" spans="1:229" ht="12" customHeight="1" x14ac:dyDescent="0.3">
      <c r="D33" s="243" t="s">
        <v>1082</v>
      </c>
      <c r="E33" s="243"/>
      <c r="F33" s="243"/>
      <c r="G33" s="243"/>
      <c r="H33" s="243"/>
      <c r="I33" s="243"/>
      <c r="J33" s="243"/>
      <c r="K33" s="243"/>
      <c r="L33" s="243"/>
      <c r="M33" s="110"/>
      <c r="N33" s="357"/>
      <c r="O33" s="357"/>
      <c r="Q33" s="96"/>
      <c r="R33" s="96"/>
      <c r="AG33" s="96"/>
      <c r="AV33" s="103"/>
      <c r="AW33" s="103"/>
      <c r="AX33" s="103"/>
      <c r="AY33" s="103"/>
      <c r="AZ33" s="103"/>
      <c r="BA33" s="103"/>
      <c r="BB33" s="103"/>
      <c r="BC33" s="103"/>
      <c r="BD33" s="103"/>
      <c r="BE33" s="103"/>
      <c r="BF33" s="103"/>
      <c r="BG33" s="103"/>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04"/>
      <c r="GX33" s="104"/>
      <c r="GY33" s="104"/>
      <c r="GZ33" s="104"/>
      <c r="HA33" s="104"/>
      <c r="HB33" s="104"/>
      <c r="HC33" s="104"/>
      <c r="HD33" s="104"/>
      <c r="HE33" s="104"/>
      <c r="HF33" s="104"/>
      <c r="HG33" s="104"/>
      <c r="HH33" s="104"/>
      <c r="HI33" s="104"/>
      <c r="HJ33" s="104"/>
      <c r="HK33" s="104"/>
      <c r="HL33" s="104"/>
      <c r="HM33" s="104"/>
      <c r="HN33" s="104"/>
      <c r="HO33" s="104"/>
      <c r="HP33" s="104"/>
      <c r="HQ33" s="104"/>
      <c r="HR33" s="104"/>
      <c r="HS33" s="104"/>
      <c r="HT33" s="104"/>
      <c r="HU33" s="104"/>
    </row>
    <row r="34" spans="1:229" ht="12" customHeight="1" thickBot="1" x14ac:dyDescent="0.35">
      <c r="D34" s="356"/>
      <c r="E34" s="356"/>
      <c r="F34" s="356"/>
      <c r="G34" s="356"/>
      <c r="H34" s="356"/>
      <c r="I34" s="356"/>
      <c r="J34" s="356"/>
      <c r="K34" s="356"/>
      <c r="L34" s="356"/>
      <c r="M34" s="40"/>
      <c r="N34" s="354"/>
      <c r="O34" s="354"/>
      <c r="Q34" s="96"/>
      <c r="R34" s="96"/>
      <c r="AG34" s="96"/>
      <c r="AV34" s="103"/>
      <c r="AW34" s="103"/>
      <c r="AX34" s="103"/>
      <c r="AY34" s="103"/>
      <c r="AZ34" s="103"/>
      <c r="BA34" s="103"/>
      <c r="BB34" s="103"/>
      <c r="BC34" s="103"/>
      <c r="BD34" s="103"/>
      <c r="BE34" s="103"/>
      <c r="BF34" s="103"/>
      <c r="BG34" s="103"/>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104"/>
      <c r="GH34" s="104"/>
      <c r="GI34" s="104"/>
      <c r="GJ34" s="104"/>
      <c r="GK34" s="104"/>
      <c r="GL34" s="104"/>
      <c r="GM34" s="104"/>
      <c r="GN34" s="104"/>
      <c r="GO34" s="104"/>
      <c r="GP34" s="104"/>
      <c r="GQ34" s="104"/>
      <c r="GR34" s="104"/>
      <c r="GS34" s="104"/>
      <c r="GT34" s="104"/>
      <c r="GU34" s="104"/>
      <c r="GV34" s="104"/>
      <c r="GW34" s="104"/>
      <c r="GX34" s="104"/>
      <c r="GY34" s="104"/>
      <c r="GZ34" s="104"/>
      <c r="HA34" s="104"/>
      <c r="HB34" s="104"/>
      <c r="HC34" s="104"/>
      <c r="HD34" s="104"/>
      <c r="HE34" s="104"/>
      <c r="HF34" s="104"/>
      <c r="HG34" s="104"/>
      <c r="HH34" s="104"/>
      <c r="HI34" s="104"/>
      <c r="HJ34" s="104"/>
      <c r="HK34" s="104"/>
      <c r="HL34" s="104"/>
      <c r="HM34" s="104"/>
      <c r="HN34" s="104"/>
      <c r="HO34" s="104"/>
      <c r="HP34" s="104"/>
      <c r="HQ34" s="104"/>
      <c r="HR34" s="104"/>
      <c r="HS34" s="104"/>
      <c r="HT34" s="104"/>
      <c r="HU34" s="104"/>
    </row>
    <row r="35" spans="1:229" ht="12" customHeight="1" x14ac:dyDescent="0.3">
      <c r="D35" s="96"/>
      <c r="E35" s="96"/>
      <c r="F35" s="96"/>
      <c r="G35" s="96"/>
      <c r="H35" s="96"/>
      <c r="I35" s="96"/>
      <c r="J35" s="96"/>
      <c r="Q35" s="96"/>
      <c r="R35" s="96"/>
      <c r="T35" s="96"/>
      <c r="U35" s="96"/>
      <c r="V35" s="96"/>
      <c r="W35" s="96"/>
      <c r="X35" s="96"/>
      <c r="Y35" s="96"/>
      <c r="Z35" s="96"/>
      <c r="AA35" s="96"/>
      <c r="AB35" s="96"/>
      <c r="AC35" s="96"/>
      <c r="AD35" s="96"/>
      <c r="AE35" s="96"/>
      <c r="AG35" s="96"/>
      <c r="AV35" s="103"/>
      <c r="AW35" s="103"/>
      <c r="AX35" s="103"/>
      <c r="AY35" s="103"/>
      <c r="AZ35" s="103"/>
      <c r="BA35" s="103"/>
      <c r="BB35" s="103"/>
      <c r="BC35" s="103"/>
      <c r="BD35" s="103"/>
      <c r="BE35" s="103"/>
      <c r="BF35" s="103"/>
      <c r="BG35" s="103"/>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c r="GU35" s="104"/>
      <c r="GV35" s="104"/>
      <c r="GW35" s="104"/>
      <c r="GX35" s="104"/>
      <c r="GY35" s="104"/>
      <c r="GZ35" s="104"/>
      <c r="HA35" s="104"/>
      <c r="HB35" s="104"/>
      <c r="HC35" s="104"/>
      <c r="HD35" s="104"/>
      <c r="HE35" s="104"/>
      <c r="HF35" s="104"/>
      <c r="HG35" s="104"/>
      <c r="HH35" s="104"/>
      <c r="HI35" s="104"/>
      <c r="HJ35" s="104"/>
      <c r="HK35" s="104"/>
      <c r="HL35" s="104"/>
      <c r="HM35" s="104"/>
      <c r="HN35" s="104"/>
      <c r="HO35" s="104"/>
      <c r="HP35" s="104"/>
      <c r="HQ35" s="104"/>
      <c r="HR35" s="104"/>
      <c r="HS35" s="104"/>
      <c r="HT35" s="104"/>
      <c r="HU35" s="104"/>
    </row>
    <row r="36" spans="1:229" ht="12" customHeight="1" x14ac:dyDescent="0.3">
      <c r="A36" s="284" t="s">
        <v>181</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103"/>
      <c r="AW36" s="103"/>
      <c r="AX36" s="103"/>
      <c r="AY36" s="103"/>
      <c r="AZ36" s="103"/>
      <c r="BA36" s="103"/>
      <c r="BB36" s="103"/>
      <c r="BC36" s="103"/>
      <c r="BD36" s="103"/>
      <c r="BE36" s="103"/>
      <c r="BF36" s="103"/>
      <c r="BG36" s="103"/>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4"/>
      <c r="FU36" s="104"/>
      <c r="FV36" s="104"/>
      <c r="FW36" s="104"/>
      <c r="FX36" s="104"/>
      <c r="FY36" s="104"/>
      <c r="FZ36" s="104"/>
      <c r="GA36" s="104"/>
      <c r="GB36" s="104"/>
      <c r="GC36" s="104"/>
      <c r="GD36" s="104"/>
      <c r="GE36" s="104"/>
      <c r="GF36" s="104"/>
      <c r="GG36" s="104"/>
      <c r="GH36" s="104"/>
      <c r="GI36" s="104"/>
      <c r="GJ36" s="104"/>
      <c r="GK36" s="104"/>
      <c r="GL36" s="104"/>
      <c r="GM36" s="104"/>
      <c r="GN36" s="104"/>
      <c r="GO36" s="104"/>
      <c r="GP36" s="104"/>
      <c r="GQ36" s="104"/>
      <c r="GR36" s="104"/>
      <c r="GS36" s="104"/>
      <c r="GT36" s="104"/>
      <c r="GU36" s="104"/>
      <c r="GV36" s="104"/>
      <c r="GW36" s="104"/>
      <c r="GX36" s="104"/>
      <c r="GY36" s="104"/>
      <c r="GZ36" s="104"/>
      <c r="HA36" s="104"/>
      <c r="HB36" s="104"/>
      <c r="HC36" s="104"/>
      <c r="HD36" s="104"/>
      <c r="HE36" s="104"/>
      <c r="HF36" s="104"/>
      <c r="HG36" s="104"/>
      <c r="HH36" s="104"/>
      <c r="HI36" s="104"/>
      <c r="HJ36" s="104"/>
      <c r="HK36" s="104"/>
      <c r="HL36" s="104"/>
      <c r="HM36" s="104"/>
      <c r="HN36" s="104"/>
      <c r="HO36" s="104"/>
      <c r="HP36" s="104"/>
      <c r="HQ36" s="104"/>
      <c r="HR36" s="104"/>
      <c r="HS36" s="104"/>
      <c r="HT36" s="104"/>
      <c r="HU36" s="104"/>
    </row>
    <row r="37" spans="1:229" ht="12" customHeight="1" thickBot="1" x14ac:dyDescent="0.35">
      <c r="AV37" s="103"/>
      <c r="AW37" s="103"/>
      <c r="AX37" s="103"/>
      <c r="AY37" s="103"/>
      <c r="AZ37" s="103"/>
      <c r="BA37" s="103"/>
      <c r="BB37" s="103"/>
      <c r="BC37" s="103"/>
      <c r="BD37" s="103"/>
      <c r="BE37" s="103"/>
      <c r="BF37" s="103"/>
      <c r="BG37" s="103"/>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4"/>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c r="FN37" s="104"/>
      <c r="FO37" s="104"/>
      <c r="FP37" s="104"/>
      <c r="FQ37" s="104"/>
      <c r="FR37" s="104"/>
      <c r="FS37" s="104"/>
      <c r="FT37" s="104"/>
      <c r="FU37" s="104"/>
      <c r="FV37" s="104"/>
      <c r="FW37" s="104"/>
      <c r="FX37" s="104"/>
      <c r="FY37" s="104"/>
      <c r="FZ37" s="104"/>
      <c r="GA37" s="104"/>
      <c r="GB37" s="104"/>
      <c r="GC37" s="104"/>
      <c r="GD37" s="104"/>
      <c r="GE37" s="104"/>
      <c r="GF37" s="104"/>
      <c r="GG37" s="104"/>
      <c r="GH37" s="104"/>
      <c r="GI37" s="104"/>
      <c r="GJ37" s="104"/>
      <c r="GK37" s="104"/>
      <c r="GL37" s="104"/>
      <c r="GM37" s="104"/>
      <c r="GN37" s="104"/>
      <c r="GO37" s="104"/>
      <c r="GP37" s="104"/>
      <c r="GQ37" s="104"/>
      <c r="GR37" s="104"/>
      <c r="GS37" s="104"/>
      <c r="GT37" s="104"/>
      <c r="GU37" s="104"/>
      <c r="GV37" s="104"/>
      <c r="GW37" s="104"/>
      <c r="GX37" s="104"/>
      <c r="GY37" s="104"/>
      <c r="GZ37" s="104"/>
      <c r="HA37" s="104"/>
      <c r="HB37" s="104"/>
      <c r="HC37" s="104"/>
      <c r="HD37" s="104"/>
      <c r="HE37" s="104"/>
      <c r="HF37" s="104"/>
      <c r="HG37" s="104"/>
      <c r="HH37" s="104"/>
      <c r="HI37" s="104"/>
      <c r="HJ37" s="104"/>
      <c r="HK37" s="104"/>
      <c r="HL37" s="104"/>
      <c r="HM37" s="104"/>
      <c r="HN37" s="104"/>
      <c r="HO37" s="104"/>
      <c r="HP37" s="104"/>
      <c r="HQ37" s="104"/>
      <c r="HR37" s="104"/>
      <c r="HS37" s="104"/>
      <c r="HT37" s="104"/>
      <c r="HU37" s="104"/>
    </row>
    <row r="38" spans="1:229" ht="12" customHeight="1" thickTop="1" thickBot="1" x14ac:dyDescent="0.35">
      <c r="A38" s="285"/>
      <c r="B38" s="285"/>
      <c r="C38" s="285"/>
      <c r="D38" s="359" t="str">
        <f>D1</f>
        <v>Appel à projets commun 2025</v>
      </c>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47" t="s">
        <v>166</v>
      </c>
      <c r="AO38" s="347"/>
      <c r="AP38" s="347"/>
      <c r="AQ38" s="347"/>
      <c r="AR38" s="347"/>
      <c r="AS38" s="347"/>
      <c r="AT38" s="347"/>
      <c r="AU38" s="347"/>
      <c r="AV38" s="103"/>
      <c r="AW38" s="103"/>
      <c r="AX38" s="103"/>
      <c r="AY38" s="103"/>
      <c r="AZ38" s="103"/>
      <c r="BA38" s="103"/>
      <c r="BB38" s="103"/>
      <c r="BC38" s="103"/>
      <c r="BD38" s="103"/>
      <c r="BE38" s="103"/>
      <c r="BF38" s="103"/>
      <c r="BG38" s="103"/>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row>
    <row r="39" spans="1:229" ht="12" customHeight="1" thickTop="1" thickBot="1" x14ac:dyDescent="0.35">
      <c r="A39" s="285"/>
      <c r="B39" s="285"/>
      <c r="C39" s="285"/>
      <c r="D39" s="359"/>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47"/>
      <c r="AO39" s="347"/>
      <c r="AP39" s="347"/>
      <c r="AQ39" s="347"/>
      <c r="AR39" s="347"/>
      <c r="AS39" s="347"/>
      <c r="AT39" s="347"/>
      <c r="AU39" s="347"/>
      <c r="AV39" s="103"/>
      <c r="AW39" s="103"/>
      <c r="AX39" s="103"/>
      <c r="AY39" s="103"/>
      <c r="AZ39" s="103"/>
      <c r="BA39" s="103"/>
      <c r="BB39" s="103"/>
      <c r="BC39" s="103"/>
      <c r="BD39" s="103"/>
      <c r="BE39" s="103"/>
      <c r="BF39" s="103"/>
      <c r="BG39" s="103"/>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row>
    <row r="40" spans="1:229" ht="12" customHeight="1" thickTop="1" thickBot="1" x14ac:dyDescent="0.35">
      <c r="A40" s="285"/>
      <c r="B40" s="285"/>
      <c r="C40" s="285"/>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47"/>
      <c r="AO40" s="347"/>
      <c r="AP40" s="347"/>
      <c r="AQ40" s="347"/>
      <c r="AR40" s="347"/>
      <c r="AS40" s="347"/>
      <c r="AT40" s="347"/>
      <c r="AU40" s="347"/>
      <c r="AV40" s="103"/>
      <c r="AW40" s="103"/>
      <c r="AX40" s="103"/>
      <c r="AY40" s="103"/>
      <c r="AZ40" s="103"/>
      <c r="BA40" s="103"/>
      <c r="BB40" s="103"/>
      <c r="BC40" s="103"/>
      <c r="BD40" s="103"/>
      <c r="BE40" s="103"/>
      <c r="BF40" s="103"/>
      <c r="BG40" s="103"/>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row>
    <row r="41" spans="1:229" ht="12" customHeight="1" thickTop="1" x14ac:dyDescent="0.3">
      <c r="AV41" s="103"/>
      <c r="AW41" s="103"/>
      <c r="AX41" s="103"/>
      <c r="AY41" s="103"/>
      <c r="AZ41" s="103"/>
      <c r="BA41" s="103"/>
      <c r="BB41" s="103"/>
      <c r="BC41" s="103"/>
      <c r="BD41" s="103"/>
      <c r="BE41" s="103"/>
      <c r="BF41" s="103"/>
      <c r="BG41" s="103"/>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row>
    <row r="42" spans="1:229" ht="12" customHeight="1" x14ac:dyDescent="0.3">
      <c r="AV42" s="103"/>
      <c r="AW42" s="103"/>
      <c r="AX42" s="103"/>
      <c r="AY42" s="103"/>
      <c r="AZ42" s="103"/>
      <c r="BA42" s="103"/>
      <c r="BB42" s="103"/>
      <c r="BC42" s="103"/>
      <c r="BD42" s="103"/>
      <c r="BE42" s="103"/>
      <c r="BF42" s="103"/>
      <c r="BG42" s="103"/>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row>
    <row r="43" spans="1:229" ht="12" customHeight="1" x14ac:dyDescent="0.3">
      <c r="D43" s="286" t="s">
        <v>1105</v>
      </c>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106"/>
      <c r="AW43" s="106"/>
      <c r="AX43" s="106"/>
      <c r="AY43" s="106"/>
      <c r="AZ43" s="106"/>
      <c r="BA43" s="106"/>
      <c r="BB43" s="106"/>
      <c r="BC43" s="106"/>
      <c r="BD43" s="103"/>
      <c r="BE43" s="103"/>
      <c r="BF43" s="103"/>
      <c r="BG43" s="103"/>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row>
    <row r="44" spans="1:229" ht="12" customHeight="1" x14ac:dyDescent="0.3">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106"/>
      <c r="AW44" s="106"/>
      <c r="AX44" s="106"/>
      <c r="AY44" s="106"/>
      <c r="AZ44" s="106"/>
      <c r="BA44" s="106"/>
      <c r="BB44" s="106"/>
      <c r="BC44" s="106"/>
      <c r="BD44" s="103"/>
      <c r="BE44" s="103"/>
      <c r="BF44" s="103"/>
      <c r="BG44" s="103"/>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row>
    <row r="45" spans="1:229" ht="12" customHeight="1" x14ac:dyDescent="0.3">
      <c r="AV45" s="103"/>
      <c r="AW45" s="103"/>
      <c r="AX45" s="103"/>
      <c r="AY45" s="103"/>
      <c r="AZ45" s="103"/>
      <c r="BA45" s="103"/>
      <c r="BB45" s="103"/>
      <c r="BC45" s="103"/>
      <c r="BD45" s="103"/>
      <c r="BE45" s="103"/>
      <c r="BF45" s="103"/>
      <c r="BG45" s="103"/>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row>
    <row r="46" spans="1:229" ht="12" customHeight="1" x14ac:dyDescent="0.3">
      <c r="D46" s="358" t="s">
        <v>1106</v>
      </c>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V46" s="103"/>
      <c r="AW46" s="103"/>
      <c r="AX46" s="103"/>
      <c r="AY46" s="103"/>
      <c r="AZ46" s="103"/>
      <c r="BA46" s="103"/>
      <c r="BB46" s="103"/>
      <c r="BC46" s="103"/>
      <c r="BD46" s="103"/>
      <c r="BE46" s="103"/>
      <c r="BF46" s="103"/>
      <c r="BG46" s="103"/>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row>
    <row r="47" spans="1:229" s="217" customFormat="1" ht="12" customHeight="1" x14ac:dyDescent="0.3">
      <c r="S47" s="345" t="s">
        <v>182</v>
      </c>
      <c r="T47" s="345"/>
      <c r="U47" s="345"/>
      <c r="V47" s="345"/>
      <c r="W47" s="345"/>
      <c r="X47" s="344" t="str">
        <f>CONCATENATE("nombre d'actions prévues en ",Table!G8)</f>
        <v>nombre d'actions prévues en 2025</v>
      </c>
      <c r="Y47" s="344"/>
      <c r="Z47" s="344"/>
      <c r="AA47" s="344"/>
      <c r="AB47" s="344"/>
      <c r="AC47" s="344" t="str">
        <f>CONCATENATE("nombre d'actions prévues en ",Table!G8+1)</f>
        <v>nombre d'actions prévues en 2026</v>
      </c>
      <c r="AD47" s="344"/>
      <c r="AE47" s="344"/>
      <c r="AF47" s="344"/>
      <c r="AG47" s="344"/>
      <c r="AH47" s="344" t="str">
        <f>CONCATENATE("nombre d'actions prévues en ",Table!G8+2)</f>
        <v>nombre d'actions prévues en 2027</v>
      </c>
      <c r="AI47" s="344"/>
      <c r="AJ47" s="344"/>
      <c r="AK47" s="344"/>
      <c r="AL47" s="344"/>
      <c r="AM47" s="344" t="str">
        <f>CONCATENATE("nombre d'actions prévues en ",Table!G8+3)</f>
        <v>nombre d'actions prévues en 2028</v>
      </c>
      <c r="AN47" s="344"/>
      <c r="AO47" s="344"/>
      <c r="AP47" s="344"/>
      <c r="AQ47" s="344"/>
      <c r="AR47" s="221" t="s">
        <v>1099</v>
      </c>
      <c r="AS47" s="345" t="s">
        <v>1099</v>
      </c>
      <c r="AT47" s="345"/>
      <c r="AU47" s="345"/>
      <c r="AV47" s="218"/>
      <c r="AW47" s="218"/>
      <c r="AX47" s="218"/>
      <c r="AY47" s="218"/>
      <c r="AZ47" s="218"/>
      <c r="BA47" s="218"/>
      <c r="BB47" s="218"/>
      <c r="BC47" s="218"/>
      <c r="BD47" s="218"/>
      <c r="BE47" s="218"/>
      <c r="BF47" s="218"/>
      <c r="BG47" s="218"/>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219"/>
      <c r="CQ47" s="219"/>
      <c r="CR47" s="219"/>
      <c r="CS47" s="219"/>
      <c r="CT47" s="219"/>
      <c r="CU47" s="219"/>
      <c r="CV47" s="219"/>
      <c r="CW47" s="219"/>
      <c r="CX47" s="219"/>
      <c r="CY47" s="219"/>
      <c r="CZ47" s="219"/>
      <c r="DA47" s="219"/>
      <c r="DB47" s="219"/>
      <c r="DC47" s="219"/>
      <c r="DD47" s="219"/>
      <c r="DE47" s="219"/>
      <c r="DF47" s="219"/>
      <c r="DG47" s="219"/>
      <c r="DH47" s="219"/>
      <c r="DI47" s="219"/>
      <c r="DJ47" s="219"/>
      <c r="DK47" s="219"/>
      <c r="DL47" s="219"/>
      <c r="DM47" s="219"/>
      <c r="DN47" s="219"/>
      <c r="DO47" s="219"/>
      <c r="DP47" s="219"/>
      <c r="DQ47" s="219"/>
      <c r="DR47" s="219"/>
      <c r="DS47" s="219"/>
      <c r="DT47" s="219"/>
      <c r="DU47" s="219"/>
      <c r="DV47" s="219"/>
      <c r="DW47" s="219"/>
      <c r="DX47" s="219"/>
      <c r="DY47" s="219"/>
      <c r="DZ47" s="219"/>
      <c r="EA47" s="219"/>
      <c r="EB47" s="219"/>
      <c r="EC47" s="219"/>
      <c r="ED47" s="219"/>
      <c r="EE47" s="219"/>
      <c r="EF47" s="219"/>
      <c r="EG47" s="219"/>
      <c r="EH47" s="219"/>
      <c r="EI47" s="219"/>
      <c r="EJ47" s="219"/>
      <c r="EK47" s="219"/>
      <c r="EL47" s="219"/>
      <c r="EM47" s="219"/>
      <c r="EN47" s="219"/>
      <c r="EO47" s="219"/>
      <c r="EP47" s="219"/>
      <c r="EQ47" s="219"/>
      <c r="ER47" s="219"/>
      <c r="ES47" s="219"/>
      <c r="ET47" s="219"/>
      <c r="EU47" s="219"/>
      <c r="EV47" s="219"/>
      <c r="EW47" s="219"/>
      <c r="EX47" s="219"/>
      <c r="EY47" s="219"/>
      <c r="EZ47" s="219"/>
      <c r="FA47" s="219"/>
      <c r="FB47" s="219"/>
      <c r="FC47" s="219"/>
      <c r="FD47" s="219"/>
      <c r="FE47" s="219"/>
      <c r="FF47" s="219"/>
      <c r="FG47" s="219"/>
      <c r="FH47" s="219"/>
      <c r="FI47" s="219"/>
      <c r="FJ47" s="219"/>
      <c r="FK47" s="219"/>
      <c r="FL47" s="219"/>
      <c r="FM47" s="219"/>
      <c r="FN47" s="219"/>
      <c r="FO47" s="219"/>
      <c r="FP47" s="219"/>
      <c r="FQ47" s="219"/>
      <c r="FR47" s="219"/>
      <c r="FS47" s="219"/>
      <c r="FT47" s="219"/>
      <c r="FU47" s="219"/>
      <c r="FV47" s="219"/>
      <c r="FW47" s="219"/>
      <c r="FX47" s="219"/>
      <c r="FY47" s="219"/>
      <c r="FZ47" s="219"/>
      <c r="GA47" s="219"/>
      <c r="GB47" s="219"/>
      <c r="GC47" s="219"/>
      <c r="GD47" s="219"/>
      <c r="GE47" s="219"/>
      <c r="GF47" s="219"/>
      <c r="GG47" s="219"/>
      <c r="GH47" s="219"/>
      <c r="GI47" s="219"/>
      <c r="GJ47" s="219"/>
      <c r="GK47" s="219"/>
      <c r="GL47" s="219"/>
      <c r="GM47" s="219"/>
      <c r="GN47" s="219"/>
      <c r="GO47" s="219"/>
      <c r="GP47" s="219"/>
      <c r="GQ47" s="219"/>
      <c r="GR47" s="219"/>
      <c r="GS47" s="219"/>
      <c r="GT47" s="219"/>
      <c r="GU47" s="219"/>
      <c r="GV47" s="219"/>
      <c r="GW47" s="219"/>
      <c r="GX47" s="219"/>
      <c r="GY47" s="219"/>
      <c r="GZ47" s="219"/>
      <c r="HA47" s="219"/>
      <c r="HB47" s="219"/>
      <c r="HC47" s="219"/>
      <c r="HD47" s="219"/>
      <c r="HE47" s="219"/>
      <c r="HF47" s="219"/>
      <c r="HG47" s="219"/>
      <c r="HH47" s="219"/>
      <c r="HI47" s="219"/>
      <c r="HJ47" s="219"/>
      <c r="HK47" s="219"/>
      <c r="HL47" s="219"/>
      <c r="HM47" s="219"/>
      <c r="HN47" s="219"/>
      <c r="HO47" s="219"/>
      <c r="HP47" s="219"/>
      <c r="HQ47" s="219"/>
      <c r="HR47" s="219"/>
      <c r="HS47" s="219"/>
      <c r="HT47" s="219"/>
      <c r="HU47" s="219"/>
    </row>
    <row r="48" spans="1:229" s="217" customFormat="1" ht="12" customHeight="1" x14ac:dyDescent="0.3">
      <c r="S48" s="345"/>
      <c r="T48" s="345"/>
      <c r="U48" s="345"/>
      <c r="V48" s="345"/>
      <c r="W48" s="345"/>
      <c r="X48" s="344"/>
      <c r="Y48" s="344"/>
      <c r="Z48" s="344"/>
      <c r="AA48" s="344"/>
      <c r="AB48" s="344"/>
      <c r="AC48" s="344"/>
      <c r="AD48" s="344"/>
      <c r="AE48" s="344"/>
      <c r="AF48" s="344"/>
      <c r="AG48" s="344"/>
      <c r="AH48" s="344"/>
      <c r="AI48" s="344"/>
      <c r="AJ48" s="344"/>
      <c r="AK48" s="344"/>
      <c r="AL48" s="344"/>
      <c r="AM48" s="344"/>
      <c r="AN48" s="344"/>
      <c r="AO48" s="344"/>
      <c r="AP48" s="344"/>
      <c r="AQ48" s="344"/>
      <c r="AR48" s="221"/>
      <c r="AS48" s="345"/>
      <c r="AT48" s="345"/>
      <c r="AU48" s="345"/>
      <c r="AV48" s="218"/>
      <c r="AW48" s="218"/>
      <c r="AX48" s="218"/>
      <c r="AY48" s="218"/>
      <c r="AZ48" s="218"/>
      <c r="BA48" s="218"/>
      <c r="BB48" s="218"/>
      <c r="BC48" s="218"/>
      <c r="BD48" s="218"/>
      <c r="BE48" s="218"/>
      <c r="BF48" s="218"/>
      <c r="BG48" s="218"/>
      <c r="BH48" s="219"/>
      <c r="BI48" s="219"/>
      <c r="BJ48" s="219"/>
      <c r="BK48" s="219"/>
      <c r="BL48" s="219"/>
      <c r="BM48" s="219"/>
      <c r="BN48" s="219"/>
      <c r="BO48" s="219"/>
      <c r="BP48" s="219"/>
      <c r="BQ48" s="219"/>
      <c r="BR48" s="219"/>
      <c r="BS48" s="219"/>
      <c r="BT48" s="219"/>
      <c r="BU48" s="219"/>
      <c r="BV48" s="219"/>
      <c r="BW48" s="219"/>
      <c r="BX48" s="219"/>
      <c r="BY48" s="219"/>
      <c r="BZ48" s="219"/>
      <c r="CA48" s="219"/>
      <c r="CB48" s="219"/>
      <c r="CC48" s="219"/>
      <c r="CD48" s="219"/>
      <c r="CE48" s="219"/>
      <c r="CF48" s="219"/>
      <c r="CG48" s="219"/>
      <c r="CH48" s="219"/>
      <c r="CI48" s="219"/>
      <c r="CJ48" s="219"/>
      <c r="CK48" s="219"/>
      <c r="CL48" s="219"/>
      <c r="CM48" s="219"/>
      <c r="CN48" s="219"/>
      <c r="CO48" s="219"/>
      <c r="CP48" s="219"/>
      <c r="CQ48" s="219"/>
      <c r="CR48" s="219"/>
      <c r="CS48" s="219"/>
      <c r="CT48" s="219"/>
      <c r="CU48" s="219"/>
      <c r="CV48" s="219"/>
      <c r="CW48" s="219"/>
      <c r="CX48" s="219"/>
      <c r="CY48" s="219"/>
      <c r="CZ48" s="219"/>
      <c r="DA48" s="219"/>
      <c r="DB48" s="219"/>
      <c r="DC48" s="219"/>
      <c r="DD48" s="219"/>
      <c r="DE48" s="219"/>
      <c r="DF48" s="219"/>
      <c r="DG48" s="219"/>
      <c r="DH48" s="219"/>
      <c r="DI48" s="219"/>
      <c r="DJ48" s="219"/>
      <c r="DK48" s="219"/>
      <c r="DL48" s="219"/>
      <c r="DM48" s="219"/>
      <c r="DN48" s="219"/>
      <c r="DO48" s="219"/>
      <c r="DP48" s="219"/>
      <c r="DQ48" s="219"/>
      <c r="DR48" s="219"/>
      <c r="DS48" s="219"/>
      <c r="DT48" s="219"/>
      <c r="DU48" s="219"/>
      <c r="DV48" s="219"/>
      <c r="DW48" s="219"/>
      <c r="DX48" s="219"/>
      <c r="DY48" s="219"/>
      <c r="DZ48" s="219"/>
      <c r="EA48" s="219"/>
      <c r="EB48" s="219"/>
      <c r="EC48" s="219"/>
      <c r="ED48" s="219"/>
      <c r="EE48" s="219"/>
      <c r="EF48" s="219"/>
      <c r="EG48" s="219"/>
      <c r="EH48" s="219"/>
      <c r="EI48" s="219"/>
      <c r="EJ48" s="219"/>
      <c r="EK48" s="219"/>
      <c r="EL48" s="219"/>
      <c r="EM48" s="219"/>
      <c r="EN48" s="219"/>
      <c r="EO48" s="219"/>
      <c r="EP48" s="219"/>
      <c r="EQ48" s="219"/>
      <c r="ER48" s="219"/>
      <c r="ES48" s="219"/>
      <c r="ET48" s="219"/>
      <c r="EU48" s="219"/>
      <c r="EV48" s="219"/>
      <c r="EW48" s="219"/>
      <c r="EX48" s="219"/>
      <c r="EY48" s="219"/>
      <c r="EZ48" s="219"/>
      <c r="FA48" s="219"/>
      <c r="FB48" s="219"/>
      <c r="FC48" s="219"/>
      <c r="FD48" s="219"/>
      <c r="FE48" s="219"/>
      <c r="FF48" s="219"/>
      <c r="FG48" s="219"/>
      <c r="FH48" s="219"/>
      <c r="FI48" s="219"/>
      <c r="FJ48" s="219"/>
      <c r="FK48" s="219"/>
      <c r="FL48" s="219"/>
      <c r="FM48" s="219"/>
      <c r="FN48" s="219"/>
      <c r="FO48" s="219"/>
      <c r="FP48" s="219"/>
      <c r="FQ48" s="219"/>
      <c r="FR48" s="219"/>
      <c r="FS48" s="219"/>
      <c r="FT48" s="219"/>
      <c r="FU48" s="219"/>
      <c r="FV48" s="219"/>
      <c r="FW48" s="219"/>
      <c r="FX48" s="219"/>
      <c r="FY48" s="219"/>
      <c r="FZ48" s="219"/>
      <c r="GA48" s="219"/>
      <c r="GB48" s="219"/>
      <c r="GC48" s="219"/>
      <c r="GD48" s="219"/>
      <c r="GE48" s="219"/>
      <c r="GF48" s="219"/>
      <c r="GG48" s="219"/>
      <c r="GH48" s="219"/>
      <c r="GI48" s="219"/>
      <c r="GJ48" s="219"/>
      <c r="GK48" s="219"/>
      <c r="GL48" s="219"/>
      <c r="GM48" s="219"/>
      <c r="GN48" s="219"/>
      <c r="GO48" s="219"/>
      <c r="GP48" s="219"/>
      <c r="GQ48" s="219"/>
      <c r="GR48" s="219"/>
      <c r="GS48" s="219"/>
      <c r="GT48" s="219"/>
      <c r="GU48" s="219"/>
      <c r="GV48" s="219"/>
      <c r="GW48" s="219"/>
      <c r="GX48" s="219"/>
      <c r="GY48" s="219"/>
      <c r="GZ48" s="219"/>
      <c r="HA48" s="219"/>
      <c r="HB48" s="219"/>
      <c r="HC48" s="219"/>
      <c r="HD48" s="219"/>
      <c r="HE48" s="219"/>
      <c r="HF48" s="219"/>
      <c r="HG48" s="219"/>
      <c r="HH48" s="219"/>
      <c r="HI48" s="219"/>
      <c r="HJ48" s="219"/>
      <c r="HK48" s="219"/>
      <c r="HL48" s="219"/>
      <c r="HM48" s="219"/>
      <c r="HN48" s="219"/>
      <c r="HO48" s="219"/>
      <c r="HP48" s="219"/>
      <c r="HQ48" s="219"/>
      <c r="HR48" s="219"/>
      <c r="HS48" s="219"/>
      <c r="HT48" s="219"/>
      <c r="HU48" s="219"/>
    </row>
    <row r="49" spans="5:229" s="217" customFormat="1" ht="12" customHeight="1" thickBot="1" x14ac:dyDescent="0.35">
      <c r="AV49" s="218"/>
      <c r="AW49" s="218"/>
      <c r="AX49" s="218"/>
      <c r="AY49" s="218"/>
      <c r="AZ49" s="218"/>
      <c r="BA49" s="218"/>
      <c r="BB49" s="218"/>
      <c r="BC49" s="218"/>
      <c r="BD49" s="218"/>
      <c r="BE49" s="218"/>
      <c r="BF49" s="218"/>
      <c r="BG49" s="218"/>
      <c r="BH49" s="219"/>
      <c r="BI49" s="219"/>
      <c r="BJ49" s="219"/>
      <c r="BK49" s="219"/>
      <c r="BL49" s="219"/>
      <c r="BM49" s="219"/>
      <c r="BN49" s="219"/>
      <c r="BO49" s="219"/>
      <c r="BP49" s="219"/>
      <c r="BQ49" s="219"/>
      <c r="BR49" s="219"/>
      <c r="BS49" s="219"/>
      <c r="BT49" s="219"/>
      <c r="BU49" s="219"/>
      <c r="BV49" s="219"/>
      <c r="BW49" s="219"/>
      <c r="BX49" s="219"/>
      <c r="BY49" s="219"/>
      <c r="BZ49" s="219"/>
      <c r="CA49" s="219"/>
      <c r="CB49" s="219"/>
      <c r="CC49" s="219"/>
      <c r="CD49" s="219"/>
      <c r="CE49" s="219"/>
      <c r="CF49" s="219"/>
      <c r="CG49" s="219"/>
      <c r="CH49" s="219"/>
      <c r="CI49" s="219"/>
      <c r="CJ49" s="219"/>
      <c r="CK49" s="219"/>
      <c r="CL49" s="219"/>
      <c r="CM49" s="219"/>
      <c r="CN49" s="219"/>
      <c r="CO49" s="219"/>
      <c r="CP49" s="219"/>
      <c r="CQ49" s="219"/>
      <c r="CR49" s="219"/>
      <c r="CS49" s="219"/>
      <c r="CT49" s="219"/>
      <c r="CU49" s="219"/>
      <c r="CV49" s="219"/>
      <c r="CW49" s="219"/>
      <c r="CX49" s="219"/>
      <c r="CY49" s="219"/>
      <c r="CZ49" s="219"/>
      <c r="DA49" s="219"/>
      <c r="DB49" s="219"/>
      <c r="DC49" s="219"/>
      <c r="DD49" s="219"/>
      <c r="DE49" s="219"/>
      <c r="DF49" s="219"/>
      <c r="DG49" s="219"/>
      <c r="DH49" s="219"/>
      <c r="DI49" s="219"/>
      <c r="DJ49" s="219"/>
      <c r="DK49" s="219"/>
      <c r="DL49" s="219"/>
      <c r="DM49" s="219"/>
      <c r="DN49" s="219"/>
      <c r="DO49" s="219"/>
      <c r="DP49" s="219"/>
      <c r="DQ49" s="219"/>
      <c r="DR49" s="219"/>
      <c r="DS49" s="219"/>
      <c r="DT49" s="219"/>
      <c r="DU49" s="219"/>
      <c r="DV49" s="219"/>
      <c r="DW49" s="219"/>
      <c r="DX49" s="219"/>
      <c r="DY49" s="219"/>
      <c r="DZ49" s="219"/>
      <c r="EA49" s="219"/>
      <c r="EB49" s="219"/>
      <c r="EC49" s="219"/>
      <c r="ED49" s="219"/>
      <c r="EE49" s="219"/>
      <c r="EF49" s="219"/>
      <c r="EG49" s="219"/>
      <c r="EH49" s="219"/>
      <c r="EI49" s="219"/>
      <c r="EJ49" s="219"/>
      <c r="EK49" s="219"/>
      <c r="EL49" s="219"/>
      <c r="EM49" s="219"/>
      <c r="EN49" s="219"/>
      <c r="EO49" s="219"/>
      <c r="EP49" s="219"/>
      <c r="EQ49" s="219"/>
      <c r="ER49" s="219"/>
      <c r="ES49" s="219"/>
      <c r="ET49" s="219"/>
      <c r="EU49" s="219"/>
      <c r="EV49" s="219"/>
      <c r="EW49" s="219"/>
      <c r="EX49" s="219"/>
      <c r="EY49" s="219"/>
      <c r="EZ49" s="219"/>
      <c r="FA49" s="219"/>
      <c r="FB49" s="219"/>
      <c r="FC49" s="219"/>
      <c r="FD49" s="219"/>
      <c r="FE49" s="219"/>
      <c r="FF49" s="219"/>
      <c r="FG49" s="219"/>
      <c r="FH49" s="219"/>
      <c r="FI49" s="219"/>
      <c r="FJ49" s="219"/>
      <c r="FK49" s="219"/>
      <c r="FL49" s="219"/>
      <c r="FM49" s="219"/>
      <c r="FN49" s="219"/>
      <c r="FO49" s="219"/>
      <c r="FP49" s="219"/>
      <c r="FQ49" s="219"/>
      <c r="FR49" s="219"/>
      <c r="FS49" s="219"/>
      <c r="FT49" s="219"/>
      <c r="FU49" s="219"/>
      <c r="FV49" s="219"/>
      <c r="FW49" s="219"/>
      <c r="FX49" s="219"/>
      <c r="FY49" s="219"/>
      <c r="FZ49" s="219"/>
      <c r="GA49" s="219"/>
      <c r="GB49" s="219"/>
      <c r="GC49" s="219"/>
      <c r="GD49" s="219"/>
      <c r="GE49" s="219"/>
      <c r="GF49" s="219"/>
      <c r="GG49" s="219"/>
      <c r="GH49" s="219"/>
      <c r="GI49" s="219"/>
      <c r="GJ49" s="219"/>
      <c r="GK49" s="219"/>
      <c r="GL49" s="219"/>
      <c r="GM49" s="219"/>
      <c r="GN49" s="219"/>
      <c r="GO49" s="219"/>
      <c r="GP49" s="219"/>
      <c r="GQ49" s="219"/>
      <c r="GR49" s="219"/>
      <c r="GS49" s="219"/>
      <c r="GT49" s="219"/>
      <c r="GU49" s="219"/>
      <c r="GV49" s="219"/>
      <c r="GW49" s="219"/>
      <c r="GX49" s="219"/>
      <c r="GY49" s="219"/>
      <c r="GZ49" s="219"/>
      <c r="HA49" s="219"/>
      <c r="HB49" s="219"/>
      <c r="HC49" s="219"/>
      <c r="HD49" s="219"/>
      <c r="HE49" s="219"/>
      <c r="HF49" s="219"/>
      <c r="HG49" s="219"/>
      <c r="HH49" s="219"/>
      <c r="HI49" s="219"/>
      <c r="HJ49" s="219"/>
      <c r="HK49" s="219"/>
      <c r="HL49" s="219"/>
      <c r="HM49" s="219"/>
      <c r="HN49" s="219"/>
      <c r="HO49" s="219"/>
      <c r="HP49" s="219"/>
      <c r="HQ49" s="219"/>
      <c r="HR49" s="219"/>
      <c r="HS49" s="219"/>
      <c r="HT49" s="219"/>
      <c r="HU49" s="219"/>
    </row>
    <row r="50" spans="5:229" s="217" customFormat="1" ht="12" customHeight="1" x14ac:dyDescent="0.3">
      <c r="E50" s="338" t="s">
        <v>1100</v>
      </c>
      <c r="F50" s="339"/>
      <c r="G50" s="339"/>
      <c r="H50" s="339"/>
      <c r="I50" s="339"/>
      <c r="J50" s="339"/>
      <c r="K50" s="339"/>
      <c r="L50" s="339"/>
      <c r="M50" s="339"/>
      <c r="N50" s="339"/>
      <c r="O50" s="339"/>
      <c r="P50" s="339"/>
      <c r="Q50" s="340"/>
      <c r="T50" s="326">
        <f>Y50+AD50+AI50+AN50+AS50</f>
        <v>0</v>
      </c>
      <c r="U50" s="327"/>
      <c r="V50" s="328"/>
      <c r="W50" s="220"/>
      <c r="X50" s="220"/>
      <c r="Y50" s="332"/>
      <c r="Z50" s="333"/>
      <c r="AA50" s="334"/>
      <c r="AB50" s="220"/>
      <c r="AC50" s="220"/>
      <c r="AD50" s="332"/>
      <c r="AE50" s="333"/>
      <c r="AF50" s="334"/>
      <c r="AG50" s="220"/>
      <c r="AH50" s="220"/>
      <c r="AI50" s="332"/>
      <c r="AJ50" s="333"/>
      <c r="AK50" s="334"/>
      <c r="AL50" s="220"/>
      <c r="AM50" s="220"/>
      <c r="AN50" s="332"/>
      <c r="AO50" s="333"/>
      <c r="AP50" s="334"/>
      <c r="AQ50" s="220"/>
      <c r="AR50" s="220"/>
      <c r="AS50" s="346"/>
      <c r="AT50" s="346"/>
      <c r="AU50" s="346"/>
      <c r="AV50" s="218"/>
      <c r="AW50" s="218"/>
      <c r="AX50" s="218"/>
      <c r="AY50" s="218"/>
      <c r="AZ50" s="218"/>
      <c r="BA50" s="218"/>
      <c r="BB50" s="218"/>
      <c r="BC50" s="218"/>
      <c r="BD50" s="218"/>
      <c r="BE50" s="218"/>
      <c r="BF50" s="218"/>
      <c r="BG50" s="218"/>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219"/>
      <c r="CI50" s="219"/>
      <c r="CJ50" s="219"/>
      <c r="CK50" s="219"/>
      <c r="CL50" s="219"/>
      <c r="CM50" s="219"/>
      <c r="CN50" s="219"/>
      <c r="CO50" s="219"/>
      <c r="CP50" s="219"/>
      <c r="CQ50" s="219"/>
      <c r="CR50" s="219"/>
      <c r="CS50" s="219"/>
      <c r="CT50" s="219"/>
      <c r="CU50" s="219"/>
      <c r="CV50" s="219"/>
      <c r="CW50" s="219"/>
      <c r="CX50" s="219"/>
      <c r="CY50" s="219"/>
      <c r="CZ50" s="219"/>
      <c r="DA50" s="219"/>
      <c r="DB50" s="219"/>
      <c r="DC50" s="219"/>
      <c r="DD50" s="219"/>
      <c r="DE50" s="219"/>
      <c r="DF50" s="219"/>
      <c r="DG50" s="219"/>
      <c r="DH50" s="219"/>
      <c r="DI50" s="219"/>
      <c r="DJ50" s="219"/>
      <c r="DK50" s="219"/>
      <c r="DL50" s="219"/>
      <c r="DM50" s="219"/>
      <c r="DN50" s="219"/>
      <c r="DO50" s="219"/>
      <c r="DP50" s="219"/>
      <c r="DQ50" s="219"/>
      <c r="DR50" s="219"/>
      <c r="DS50" s="219"/>
      <c r="DT50" s="219"/>
      <c r="DU50" s="219"/>
      <c r="DV50" s="219"/>
      <c r="DW50" s="219"/>
      <c r="DX50" s="219"/>
      <c r="DY50" s="219"/>
      <c r="DZ50" s="219"/>
      <c r="EA50" s="219"/>
      <c r="EB50" s="219"/>
      <c r="EC50" s="219"/>
      <c r="ED50" s="219"/>
      <c r="EE50" s="219"/>
      <c r="EF50" s="219"/>
      <c r="EG50" s="219"/>
      <c r="EH50" s="219"/>
      <c r="EI50" s="219"/>
      <c r="EJ50" s="219"/>
      <c r="EK50" s="219"/>
      <c r="EL50" s="219"/>
      <c r="EM50" s="219"/>
      <c r="EN50" s="219"/>
      <c r="EO50" s="219"/>
      <c r="EP50" s="219"/>
      <c r="EQ50" s="219"/>
      <c r="ER50" s="219"/>
      <c r="ES50" s="219"/>
      <c r="ET50" s="219"/>
      <c r="EU50" s="219"/>
      <c r="EV50" s="219"/>
      <c r="EW50" s="219"/>
      <c r="EX50" s="219"/>
      <c r="EY50" s="219"/>
      <c r="EZ50" s="219"/>
      <c r="FA50" s="219"/>
      <c r="FB50" s="219"/>
      <c r="FC50" s="219"/>
      <c r="FD50" s="219"/>
      <c r="FE50" s="219"/>
      <c r="FF50" s="219"/>
      <c r="FG50" s="219"/>
      <c r="FH50" s="219"/>
      <c r="FI50" s="219"/>
      <c r="FJ50" s="219"/>
      <c r="FK50" s="219"/>
      <c r="FL50" s="219"/>
      <c r="FM50" s="219"/>
      <c r="FN50" s="219"/>
      <c r="FO50" s="219"/>
      <c r="FP50" s="219"/>
      <c r="FQ50" s="219"/>
      <c r="FR50" s="219"/>
      <c r="FS50" s="219"/>
      <c r="FT50" s="219"/>
      <c r="FU50" s="219"/>
      <c r="FV50" s="219"/>
      <c r="FW50" s="219"/>
      <c r="FX50" s="219"/>
      <c r="FY50" s="219"/>
      <c r="FZ50" s="219"/>
      <c r="GA50" s="219"/>
      <c r="GB50" s="219"/>
      <c r="GC50" s="219"/>
      <c r="GD50" s="219"/>
      <c r="GE50" s="219"/>
      <c r="GF50" s="219"/>
      <c r="GG50" s="219"/>
      <c r="GH50" s="219"/>
      <c r="GI50" s="219"/>
      <c r="GJ50" s="219"/>
      <c r="GK50" s="219"/>
      <c r="GL50" s="219"/>
      <c r="GM50" s="219"/>
      <c r="GN50" s="219"/>
      <c r="GO50" s="219"/>
      <c r="GP50" s="219"/>
      <c r="GQ50" s="219"/>
      <c r="GR50" s="219"/>
      <c r="GS50" s="219"/>
      <c r="GT50" s="219"/>
      <c r="GU50" s="219"/>
      <c r="GV50" s="219"/>
      <c r="GW50" s="219"/>
      <c r="GX50" s="219"/>
      <c r="GY50" s="219"/>
      <c r="GZ50" s="219"/>
      <c r="HA50" s="219"/>
      <c r="HB50" s="219"/>
      <c r="HC50" s="219"/>
      <c r="HD50" s="219"/>
      <c r="HE50" s="219"/>
      <c r="HF50" s="219"/>
      <c r="HG50" s="219"/>
      <c r="HH50" s="219"/>
      <c r="HI50" s="219"/>
      <c r="HJ50" s="219"/>
      <c r="HK50" s="219"/>
      <c r="HL50" s="219"/>
      <c r="HM50" s="219"/>
      <c r="HN50" s="219"/>
      <c r="HO50" s="219"/>
      <c r="HP50" s="219"/>
      <c r="HQ50" s="219"/>
      <c r="HR50" s="219"/>
      <c r="HS50" s="219"/>
      <c r="HT50" s="219"/>
      <c r="HU50" s="219"/>
    </row>
    <row r="51" spans="5:229" s="217" customFormat="1" ht="12" customHeight="1" thickBot="1" x14ac:dyDescent="0.35">
      <c r="E51" s="341"/>
      <c r="F51" s="342"/>
      <c r="G51" s="342"/>
      <c r="H51" s="342"/>
      <c r="I51" s="342"/>
      <c r="J51" s="342"/>
      <c r="K51" s="342"/>
      <c r="L51" s="342"/>
      <c r="M51" s="342"/>
      <c r="N51" s="342"/>
      <c r="O51" s="342"/>
      <c r="P51" s="342"/>
      <c r="Q51" s="343"/>
      <c r="T51" s="329"/>
      <c r="U51" s="330"/>
      <c r="V51" s="331"/>
      <c r="W51" s="220"/>
      <c r="X51" s="220"/>
      <c r="Y51" s="335"/>
      <c r="Z51" s="336"/>
      <c r="AA51" s="337"/>
      <c r="AB51" s="220"/>
      <c r="AC51" s="220"/>
      <c r="AD51" s="335"/>
      <c r="AE51" s="336"/>
      <c r="AF51" s="337"/>
      <c r="AG51" s="220"/>
      <c r="AH51" s="220"/>
      <c r="AI51" s="335"/>
      <c r="AJ51" s="336"/>
      <c r="AK51" s="337"/>
      <c r="AL51" s="220"/>
      <c r="AM51" s="220"/>
      <c r="AN51" s="335"/>
      <c r="AO51" s="336"/>
      <c r="AP51" s="337"/>
      <c r="AQ51" s="220"/>
      <c r="AR51" s="220"/>
      <c r="AS51" s="346"/>
      <c r="AT51" s="346"/>
      <c r="AU51" s="346"/>
      <c r="AV51" s="218"/>
      <c r="AW51" s="218"/>
      <c r="AX51" s="218"/>
      <c r="AY51" s="218"/>
      <c r="AZ51" s="218"/>
      <c r="BA51" s="218"/>
      <c r="BB51" s="218"/>
      <c r="BC51" s="218"/>
      <c r="BD51" s="218"/>
      <c r="BE51" s="218"/>
      <c r="BF51" s="218"/>
      <c r="BG51" s="218"/>
      <c r="BH51" s="219"/>
      <c r="BI51" s="219"/>
      <c r="BJ51" s="219"/>
      <c r="BK51" s="219"/>
      <c r="BL51" s="219"/>
      <c r="BM51" s="219"/>
      <c r="BN51" s="219"/>
      <c r="BO51" s="219"/>
      <c r="BP51" s="219"/>
      <c r="BQ51" s="219"/>
      <c r="BR51" s="219"/>
      <c r="BS51" s="219"/>
      <c r="BT51" s="219"/>
      <c r="BU51" s="219"/>
      <c r="BV51" s="219"/>
      <c r="BW51" s="219"/>
      <c r="BX51" s="219"/>
      <c r="BY51" s="219"/>
      <c r="BZ51" s="219"/>
      <c r="CA51" s="219"/>
      <c r="CB51" s="219"/>
      <c r="CC51" s="219"/>
      <c r="CD51" s="219"/>
      <c r="CE51" s="219"/>
      <c r="CF51" s="219"/>
      <c r="CG51" s="219"/>
      <c r="CH51" s="219"/>
      <c r="CI51" s="219"/>
      <c r="CJ51" s="219"/>
      <c r="CK51" s="219"/>
      <c r="CL51" s="219"/>
      <c r="CM51" s="219"/>
      <c r="CN51" s="219"/>
      <c r="CO51" s="219"/>
      <c r="CP51" s="219"/>
      <c r="CQ51" s="219"/>
      <c r="CR51" s="219"/>
      <c r="CS51" s="219"/>
      <c r="CT51" s="219"/>
      <c r="CU51" s="219"/>
      <c r="CV51" s="219"/>
      <c r="CW51" s="219"/>
      <c r="CX51" s="219"/>
      <c r="CY51" s="219"/>
      <c r="CZ51" s="219"/>
      <c r="DA51" s="219"/>
      <c r="DB51" s="219"/>
      <c r="DC51" s="219"/>
      <c r="DD51" s="219"/>
      <c r="DE51" s="219"/>
      <c r="DF51" s="219"/>
      <c r="DG51" s="219"/>
      <c r="DH51" s="219"/>
      <c r="DI51" s="219"/>
      <c r="DJ51" s="219"/>
      <c r="DK51" s="219"/>
      <c r="DL51" s="219"/>
      <c r="DM51" s="219"/>
      <c r="DN51" s="219"/>
      <c r="DO51" s="219"/>
      <c r="DP51" s="219"/>
      <c r="DQ51" s="219"/>
      <c r="DR51" s="219"/>
      <c r="DS51" s="219"/>
      <c r="DT51" s="219"/>
      <c r="DU51" s="219"/>
      <c r="DV51" s="219"/>
      <c r="DW51" s="219"/>
      <c r="DX51" s="219"/>
      <c r="DY51" s="219"/>
      <c r="DZ51" s="219"/>
      <c r="EA51" s="219"/>
      <c r="EB51" s="219"/>
      <c r="EC51" s="219"/>
      <c r="ED51" s="219"/>
      <c r="EE51" s="219"/>
      <c r="EF51" s="219"/>
      <c r="EG51" s="219"/>
      <c r="EH51" s="219"/>
      <c r="EI51" s="219"/>
      <c r="EJ51" s="219"/>
      <c r="EK51" s="219"/>
      <c r="EL51" s="219"/>
      <c r="EM51" s="219"/>
      <c r="EN51" s="219"/>
      <c r="EO51" s="219"/>
      <c r="EP51" s="219"/>
      <c r="EQ51" s="219"/>
      <c r="ER51" s="219"/>
      <c r="ES51" s="219"/>
      <c r="ET51" s="219"/>
      <c r="EU51" s="219"/>
      <c r="EV51" s="219"/>
      <c r="EW51" s="219"/>
      <c r="EX51" s="219"/>
      <c r="EY51" s="219"/>
      <c r="EZ51" s="219"/>
      <c r="FA51" s="219"/>
      <c r="FB51" s="219"/>
      <c r="FC51" s="219"/>
      <c r="FD51" s="219"/>
      <c r="FE51" s="219"/>
      <c r="FF51" s="219"/>
      <c r="FG51" s="219"/>
      <c r="FH51" s="219"/>
      <c r="FI51" s="219"/>
      <c r="FJ51" s="219"/>
      <c r="FK51" s="219"/>
      <c r="FL51" s="219"/>
      <c r="FM51" s="219"/>
      <c r="FN51" s="219"/>
      <c r="FO51" s="219"/>
      <c r="FP51" s="219"/>
      <c r="FQ51" s="219"/>
      <c r="FR51" s="219"/>
      <c r="FS51" s="219"/>
      <c r="FT51" s="219"/>
      <c r="FU51" s="219"/>
      <c r="FV51" s="219"/>
      <c r="FW51" s="219"/>
      <c r="FX51" s="219"/>
      <c r="FY51" s="219"/>
      <c r="FZ51" s="219"/>
      <c r="GA51" s="219"/>
      <c r="GB51" s="219"/>
      <c r="GC51" s="219"/>
      <c r="GD51" s="219"/>
      <c r="GE51" s="219"/>
      <c r="GF51" s="219"/>
      <c r="GG51" s="219"/>
      <c r="GH51" s="219"/>
      <c r="GI51" s="219"/>
      <c r="GJ51" s="219"/>
      <c r="GK51" s="219"/>
      <c r="GL51" s="219"/>
      <c r="GM51" s="219"/>
      <c r="GN51" s="219"/>
      <c r="GO51" s="219"/>
      <c r="GP51" s="219"/>
      <c r="GQ51" s="219"/>
      <c r="GR51" s="219"/>
      <c r="GS51" s="219"/>
      <c r="GT51" s="219"/>
      <c r="GU51" s="219"/>
      <c r="GV51" s="219"/>
      <c r="GW51" s="219"/>
      <c r="GX51" s="219"/>
      <c r="GY51" s="219"/>
      <c r="GZ51" s="219"/>
      <c r="HA51" s="219"/>
      <c r="HB51" s="219"/>
      <c r="HC51" s="219"/>
      <c r="HD51" s="219"/>
      <c r="HE51" s="219"/>
      <c r="HF51" s="219"/>
      <c r="HG51" s="219"/>
      <c r="HH51" s="219"/>
      <c r="HI51" s="219"/>
      <c r="HJ51" s="219"/>
      <c r="HK51" s="219"/>
      <c r="HL51" s="219"/>
      <c r="HM51" s="219"/>
      <c r="HN51" s="219"/>
      <c r="HO51" s="219"/>
      <c r="HP51" s="219"/>
      <c r="HQ51" s="219"/>
      <c r="HR51" s="219"/>
      <c r="HS51" s="219"/>
      <c r="HT51" s="219"/>
      <c r="HU51" s="219"/>
    </row>
    <row r="52" spans="5:229" s="217" customFormat="1" ht="12" customHeight="1" thickBot="1" x14ac:dyDescent="0.35">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18"/>
      <c r="AW52" s="218"/>
      <c r="AX52" s="218"/>
      <c r="AY52" s="218"/>
      <c r="AZ52" s="218"/>
      <c r="BA52" s="218"/>
      <c r="BB52" s="218"/>
      <c r="BC52" s="218"/>
      <c r="BD52" s="218"/>
      <c r="BE52" s="218"/>
      <c r="BF52" s="218"/>
      <c r="BG52" s="218"/>
      <c r="BH52" s="219"/>
      <c r="BI52" s="219"/>
      <c r="BJ52" s="219"/>
      <c r="BK52" s="219"/>
      <c r="BL52" s="219"/>
      <c r="BM52" s="219"/>
      <c r="BN52" s="219"/>
      <c r="BO52" s="219"/>
      <c r="BP52" s="219"/>
      <c r="BQ52" s="219"/>
      <c r="BR52" s="219"/>
      <c r="BS52" s="219"/>
      <c r="BT52" s="219"/>
      <c r="BU52" s="219"/>
      <c r="BV52" s="219"/>
      <c r="BW52" s="219"/>
      <c r="BX52" s="219"/>
      <c r="BY52" s="219"/>
      <c r="BZ52" s="219"/>
      <c r="CA52" s="219"/>
      <c r="CB52" s="219"/>
      <c r="CC52" s="219"/>
      <c r="CD52" s="219"/>
      <c r="CE52" s="219"/>
      <c r="CF52" s="219"/>
      <c r="CG52" s="219"/>
      <c r="CH52" s="219"/>
      <c r="CI52" s="219"/>
      <c r="CJ52" s="219"/>
      <c r="CK52" s="219"/>
      <c r="CL52" s="219"/>
      <c r="CM52" s="219"/>
      <c r="CN52" s="219"/>
      <c r="CO52" s="219"/>
      <c r="CP52" s="219"/>
      <c r="CQ52" s="219"/>
      <c r="CR52" s="219"/>
      <c r="CS52" s="219"/>
      <c r="CT52" s="219"/>
      <c r="CU52" s="219"/>
      <c r="CV52" s="219"/>
      <c r="CW52" s="219"/>
      <c r="CX52" s="219"/>
      <c r="CY52" s="219"/>
      <c r="CZ52" s="219"/>
      <c r="DA52" s="219"/>
      <c r="DB52" s="219"/>
      <c r="DC52" s="219"/>
      <c r="DD52" s="219"/>
      <c r="DE52" s="219"/>
      <c r="DF52" s="219"/>
      <c r="DG52" s="219"/>
      <c r="DH52" s="219"/>
      <c r="DI52" s="219"/>
      <c r="DJ52" s="219"/>
      <c r="DK52" s="219"/>
      <c r="DL52" s="219"/>
      <c r="DM52" s="219"/>
      <c r="DN52" s="219"/>
      <c r="DO52" s="219"/>
      <c r="DP52" s="219"/>
      <c r="DQ52" s="219"/>
      <c r="DR52" s="219"/>
      <c r="DS52" s="219"/>
      <c r="DT52" s="219"/>
      <c r="DU52" s="219"/>
      <c r="DV52" s="219"/>
      <c r="DW52" s="219"/>
      <c r="DX52" s="219"/>
      <c r="DY52" s="219"/>
      <c r="DZ52" s="219"/>
      <c r="EA52" s="219"/>
      <c r="EB52" s="219"/>
      <c r="EC52" s="219"/>
      <c r="ED52" s="219"/>
      <c r="EE52" s="219"/>
      <c r="EF52" s="219"/>
      <c r="EG52" s="219"/>
      <c r="EH52" s="219"/>
      <c r="EI52" s="219"/>
      <c r="EJ52" s="219"/>
      <c r="EK52" s="219"/>
      <c r="EL52" s="219"/>
      <c r="EM52" s="219"/>
      <c r="EN52" s="219"/>
      <c r="EO52" s="219"/>
      <c r="EP52" s="219"/>
      <c r="EQ52" s="219"/>
      <c r="ER52" s="219"/>
      <c r="ES52" s="219"/>
      <c r="ET52" s="219"/>
      <c r="EU52" s="219"/>
      <c r="EV52" s="219"/>
      <c r="EW52" s="219"/>
      <c r="EX52" s="219"/>
      <c r="EY52" s="219"/>
      <c r="EZ52" s="219"/>
      <c r="FA52" s="219"/>
      <c r="FB52" s="219"/>
      <c r="FC52" s="219"/>
      <c r="FD52" s="219"/>
      <c r="FE52" s="219"/>
      <c r="FF52" s="219"/>
      <c r="FG52" s="219"/>
      <c r="FH52" s="219"/>
      <c r="FI52" s="219"/>
      <c r="FJ52" s="219"/>
      <c r="FK52" s="219"/>
      <c r="FL52" s="219"/>
      <c r="FM52" s="219"/>
      <c r="FN52" s="219"/>
      <c r="FO52" s="219"/>
      <c r="FP52" s="219"/>
      <c r="FQ52" s="219"/>
      <c r="FR52" s="219"/>
      <c r="FS52" s="219"/>
      <c r="FT52" s="219"/>
      <c r="FU52" s="219"/>
      <c r="FV52" s="219"/>
      <c r="FW52" s="219"/>
      <c r="FX52" s="219"/>
      <c r="FY52" s="219"/>
      <c r="FZ52" s="219"/>
      <c r="GA52" s="219"/>
      <c r="GB52" s="219"/>
      <c r="GC52" s="219"/>
      <c r="GD52" s="219"/>
      <c r="GE52" s="219"/>
      <c r="GF52" s="219"/>
      <c r="GG52" s="219"/>
      <c r="GH52" s="219"/>
      <c r="GI52" s="219"/>
      <c r="GJ52" s="219"/>
      <c r="GK52" s="219"/>
      <c r="GL52" s="219"/>
      <c r="GM52" s="219"/>
      <c r="GN52" s="219"/>
      <c r="GO52" s="219"/>
      <c r="GP52" s="219"/>
      <c r="GQ52" s="219"/>
      <c r="GR52" s="219"/>
      <c r="GS52" s="219"/>
      <c r="GT52" s="219"/>
      <c r="GU52" s="219"/>
      <c r="GV52" s="219"/>
      <c r="GW52" s="219"/>
      <c r="GX52" s="219"/>
      <c r="GY52" s="219"/>
      <c r="GZ52" s="219"/>
      <c r="HA52" s="219"/>
      <c r="HB52" s="219"/>
      <c r="HC52" s="219"/>
      <c r="HD52" s="219"/>
      <c r="HE52" s="219"/>
      <c r="HF52" s="219"/>
      <c r="HG52" s="219"/>
      <c r="HH52" s="219"/>
      <c r="HI52" s="219"/>
      <c r="HJ52" s="219"/>
      <c r="HK52" s="219"/>
      <c r="HL52" s="219"/>
      <c r="HM52" s="219"/>
      <c r="HN52" s="219"/>
      <c r="HO52" s="219"/>
      <c r="HP52" s="219"/>
      <c r="HQ52" s="219"/>
      <c r="HR52" s="219"/>
      <c r="HS52" s="219"/>
      <c r="HT52" s="219"/>
      <c r="HU52" s="219"/>
    </row>
    <row r="53" spans="5:229" s="217" customFormat="1" ht="12" customHeight="1" x14ac:dyDescent="0.3">
      <c r="E53" s="338" t="s">
        <v>1087</v>
      </c>
      <c r="F53" s="339"/>
      <c r="G53" s="339"/>
      <c r="H53" s="339"/>
      <c r="I53" s="339"/>
      <c r="J53" s="339"/>
      <c r="K53" s="339"/>
      <c r="L53" s="339"/>
      <c r="M53" s="339"/>
      <c r="N53" s="339"/>
      <c r="O53" s="339"/>
      <c r="P53" s="339"/>
      <c r="Q53" s="340"/>
      <c r="T53" s="326">
        <f>Y53+AD53+AI53+AN53+AS53</f>
        <v>0</v>
      </c>
      <c r="U53" s="327"/>
      <c r="V53" s="328"/>
      <c r="W53" s="220"/>
      <c r="X53" s="220"/>
      <c r="Y53" s="332"/>
      <c r="Z53" s="333"/>
      <c r="AA53" s="334"/>
      <c r="AB53" s="220"/>
      <c r="AC53" s="220"/>
      <c r="AD53" s="332"/>
      <c r="AE53" s="333"/>
      <c r="AF53" s="334"/>
      <c r="AG53" s="220"/>
      <c r="AH53" s="220"/>
      <c r="AI53" s="332"/>
      <c r="AJ53" s="333"/>
      <c r="AK53" s="334"/>
      <c r="AL53" s="220"/>
      <c r="AM53" s="220"/>
      <c r="AN53" s="332"/>
      <c r="AO53" s="333"/>
      <c r="AP53" s="334"/>
      <c r="AQ53" s="220"/>
      <c r="AR53" s="220"/>
      <c r="AS53" s="346"/>
      <c r="AT53" s="346"/>
      <c r="AU53" s="346"/>
      <c r="AV53" s="218"/>
      <c r="AW53" s="218"/>
      <c r="AX53" s="218"/>
      <c r="AY53" s="218"/>
      <c r="AZ53" s="218"/>
      <c r="BA53" s="218"/>
      <c r="BB53" s="218"/>
      <c r="BC53" s="218"/>
      <c r="BD53" s="218"/>
      <c r="BE53" s="218"/>
      <c r="BF53" s="218"/>
      <c r="BG53" s="218"/>
      <c r="BH53" s="219"/>
      <c r="BI53" s="219"/>
      <c r="BJ53" s="219"/>
      <c r="BK53" s="219"/>
      <c r="BL53" s="219"/>
      <c r="BM53" s="219"/>
      <c r="BN53" s="219"/>
      <c r="BO53" s="219"/>
      <c r="BP53" s="219"/>
      <c r="BQ53" s="219"/>
      <c r="BR53" s="219"/>
      <c r="BS53" s="219"/>
      <c r="BT53" s="219"/>
      <c r="BU53" s="219"/>
      <c r="BV53" s="219"/>
      <c r="BW53" s="219"/>
      <c r="BX53" s="219"/>
      <c r="BY53" s="219"/>
      <c r="BZ53" s="219"/>
      <c r="CA53" s="219"/>
      <c r="CB53" s="219"/>
      <c r="CC53" s="219"/>
      <c r="CD53" s="219"/>
      <c r="CE53" s="219"/>
      <c r="CF53" s="219"/>
      <c r="CG53" s="219"/>
      <c r="CH53" s="219"/>
      <c r="CI53" s="219"/>
      <c r="CJ53" s="219"/>
      <c r="CK53" s="219"/>
      <c r="CL53" s="219"/>
      <c r="CM53" s="219"/>
      <c r="CN53" s="219"/>
      <c r="CO53" s="219"/>
      <c r="CP53" s="219"/>
      <c r="CQ53" s="219"/>
      <c r="CR53" s="219"/>
      <c r="CS53" s="219"/>
      <c r="CT53" s="219"/>
      <c r="CU53" s="219"/>
      <c r="CV53" s="219"/>
      <c r="CW53" s="219"/>
      <c r="CX53" s="219"/>
      <c r="CY53" s="219"/>
      <c r="CZ53" s="219"/>
      <c r="DA53" s="219"/>
      <c r="DB53" s="219"/>
      <c r="DC53" s="219"/>
      <c r="DD53" s="219"/>
      <c r="DE53" s="219"/>
      <c r="DF53" s="219"/>
      <c r="DG53" s="219"/>
      <c r="DH53" s="219"/>
      <c r="DI53" s="219"/>
      <c r="DJ53" s="219"/>
      <c r="DK53" s="219"/>
      <c r="DL53" s="219"/>
      <c r="DM53" s="219"/>
      <c r="DN53" s="219"/>
      <c r="DO53" s="219"/>
      <c r="DP53" s="219"/>
      <c r="DQ53" s="219"/>
      <c r="DR53" s="219"/>
      <c r="DS53" s="219"/>
      <c r="DT53" s="219"/>
      <c r="DU53" s="219"/>
      <c r="DV53" s="219"/>
      <c r="DW53" s="219"/>
      <c r="DX53" s="219"/>
      <c r="DY53" s="219"/>
      <c r="DZ53" s="219"/>
      <c r="EA53" s="219"/>
      <c r="EB53" s="219"/>
      <c r="EC53" s="219"/>
      <c r="ED53" s="219"/>
      <c r="EE53" s="219"/>
      <c r="EF53" s="219"/>
      <c r="EG53" s="219"/>
      <c r="EH53" s="219"/>
      <c r="EI53" s="219"/>
      <c r="EJ53" s="219"/>
      <c r="EK53" s="219"/>
      <c r="EL53" s="219"/>
      <c r="EM53" s="219"/>
      <c r="EN53" s="219"/>
      <c r="EO53" s="219"/>
      <c r="EP53" s="219"/>
      <c r="EQ53" s="219"/>
      <c r="ER53" s="219"/>
      <c r="ES53" s="219"/>
      <c r="ET53" s="219"/>
      <c r="EU53" s="219"/>
      <c r="EV53" s="219"/>
      <c r="EW53" s="219"/>
      <c r="EX53" s="219"/>
      <c r="EY53" s="219"/>
      <c r="EZ53" s="219"/>
      <c r="FA53" s="219"/>
      <c r="FB53" s="219"/>
      <c r="FC53" s="219"/>
      <c r="FD53" s="219"/>
      <c r="FE53" s="219"/>
      <c r="FF53" s="219"/>
      <c r="FG53" s="219"/>
      <c r="FH53" s="219"/>
      <c r="FI53" s="219"/>
      <c r="FJ53" s="219"/>
      <c r="FK53" s="219"/>
      <c r="FL53" s="219"/>
      <c r="FM53" s="219"/>
      <c r="FN53" s="219"/>
      <c r="FO53" s="219"/>
      <c r="FP53" s="219"/>
      <c r="FQ53" s="219"/>
      <c r="FR53" s="219"/>
      <c r="FS53" s="219"/>
      <c r="FT53" s="219"/>
      <c r="FU53" s="219"/>
      <c r="FV53" s="219"/>
      <c r="FW53" s="219"/>
      <c r="FX53" s="219"/>
      <c r="FY53" s="219"/>
      <c r="FZ53" s="219"/>
      <c r="GA53" s="219"/>
      <c r="GB53" s="219"/>
      <c r="GC53" s="219"/>
      <c r="GD53" s="219"/>
      <c r="GE53" s="219"/>
      <c r="GF53" s="219"/>
      <c r="GG53" s="219"/>
      <c r="GH53" s="219"/>
      <c r="GI53" s="219"/>
      <c r="GJ53" s="219"/>
      <c r="GK53" s="219"/>
      <c r="GL53" s="219"/>
      <c r="GM53" s="219"/>
      <c r="GN53" s="219"/>
      <c r="GO53" s="219"/>
      <c r="GP53" s="219"/>
      <c r="GQ53" s="219"/>
      <c r="GR53" s="219"/>
      <c r="GS53" s="219"/>
      <c r="GT53" s="219"/>
      <c r="GU53" s="219"/>
      <c r="GV53" s="219"/>
      <c r="GW53" s="219"/>
      <c r="GX53" s="219"/>
      <c r="GY53" s="219"/>
      <c r="GZ53" s="219"/>
      <c r="HA53" s="219"/>
      <c r="HB53" s="219"/>
      <c r="HC53" s="219"/>
      <c r="HD53" s="219"/>
      <c r="HE53" s="219"/>
      <c r="HF53" s="219"/>
      <c r="HG53" s="219"/>
      <c r="HH53" s="219"/>
      <c r="HI53" s="219"/>
      <c r="HJ53" s="219"/>
      <c r="HK53" s="219"/>
      <c r="HL53" s="219"/>
      <c r="HM53" s="219"/>
      <c r="HN53" s="219"/>
      <c r="HO53" s="219"/>
      <c r="HP53" s="219"/>
      <c r="HQ53" s="219"/>
      <c r="HR53" s="219"/>
      <c r="HS53" s="219"/>
      <c r="HT53" s="219"/>
      <c r="HU53" s="219"/>
    </row>
    <row r="54" spans="5:229" s="217" customFormat="1" ht="12" customHeight="1" thickBot="1" x14ac:dyDescent="0.35">
      <c r="E54" s="341"/>
      <c r="F54" s="342"/>
      <c r="G54" s="342"/>
      <c r="H54" s="342"/>
      <c r="I54" s="342"/>
      <c r="J54" s="342"/>
      <c r="K54" s="342"/>
      <c r="L54" s="342"/>
      <c r="M54" s="342"/>
      <c r="N54" s="342"/>
      <c r="O54" s="342"/>
      <c r="P54" s="342"/>
      <c r="Q54" s="343"/>
      <c r="T54" s="329"/>
      <c r="U54" s="330"/>
      <c r="V54" s="331"/>
      <c r="W54" s="220"/>
      <c r="X54" s="220"/>
      <c r="Y54" s="335"/>
      <c r="Z54" s="336"/>
      <c r="AA54" s="337"/>
      <c r="AB54" s="220"/>
      <c r="AC54" s="220"/>
      <c r="AD54" s="335"/>
      <c r="AE54" s="336"/>
      <c r="AF54" s="337"/>
      <c r="AG54" s="220"/>
      <c r="AH54" s="220"/>
      <c r="AI54" s="335"/>
      <c r="AJ54" s="336"/>
      <c r="AK54" s="337"/>
      <c r="AL54" s="220"/>
      <c r="AM54" s="220"/>
      <c r="AN54" s="335"/>
      <c r="AO54" s="336"/>
      <c r="AP54" s="337"/>
      <c r="AQ54" s="220"/>
      <c r="AR54" s="220"/>
      <c r="AS54" s="346"/>
      <c r="AT54" s="346"/>
      <c r="AU54" s="346"/>
      <c r="AV54" s="218"/>
      <c r="AW54" s="218"/>
      <c r="AX54" s="218"/>
      <c r="AY54" s="218"/>
      <c r="AZ54" s="218"/>
      <c r="BA54" s="218"/>
      <c r="BB54" s="218"/>
      <c r="BC54" s="218"/>
      <c r="BD54" s="218"/>
      <c r="BE54" s="218"/>
      <c r="BF54" s="218"/>
      <c r="BG54" s="218"/>
      <c r="BH54" s="219"/>
      <c r="BI54" s="219"/>
      <c r="BJ54" s="219"/>
      <c r="BK54" s="219"/>
      <c r="BL54" s="219"/>
      <c r="BM54" s="219"/>
      <c r="BN54" s="219"/>
      <c r="BO54" s="219"/>
      <c r="BP54" s="219"/>
      <c r="BQ54" s="219"/>
      <c r="BR54" s="219"/>
      <c r="BS54" s="219"/>
      <c r="BT54" s="219"/>
      <c r="BU54" s="219"/>
      <c r="BV54" s="219"/>
      <c r="BW54" s="219"/>
      <c r="BX54" s="219"/>
      <c r="BY54" s="219"/>
      <c r="BZ54" s="219"/>
      <c r="CA54" s="219"/>
      <c r="CB54" s="219"/>
      <c r="CC54" s="219"/>
      <c r="CD54" s="219"/>
      <c r="CE54" s="219"/>
      <c r="CF54" s="219"/>
      <c r="CG54" s="219"/>
      <c r="CH54" s="219"/>
      <c r="CI54" s="219"/>
      <c r="CJ54" s="219"/>
      <c r="CK54" s="219"/>
      <c r="CL54" s="219"/>
      <c r="CM54" s="219"/>
      <c r="CN54" s="219"/>
      <c r="CO54" s="219"/>
      <c r="CP54" s="219"/>
      <c r="CQ54" s="219"/>
      <c r="CR54" s="219"/>
      <c r="CS54" s="219"/>
      <c r="CT54" s="219"/>
      <c r="CU54" s="219"/>
      <c r="CV54" s="219"/>
      <c r="CW54" s="219"/>
      <c r="CX54" s="219"/>
      <c r="CY54" s="219"/>
      <c r="CZ54" s="219"/>
      <c r="DA54" s="219"/>
      <c r="DB54" s="219"/>
      <c r="DC54" s="219"/>
      <c r="DD54" s="219"/>
      <c r="DE54" s="219"/>
      <c r="DF54" s="219"/>
      <c r="DG54" s="219"/>
      <c r="DH54" s="219"/>
      <c r="DI54" s="219"/>
      <c r="DJ54" s="219"/>
      <c r="DK54" s="219"/>
      <c r="DL54" s="219"/>
      <c r="DM54" s="219"/>
      <c r="DN54" s="219"/>
      <c r="DO54" s="219"/>
      <c r="DP54" s="219"/>
      <c r="DQ54" s="219"/>
      <c r="DR54" s="219"/>
      <c r="DS54" s="219"/>
      <c r="DT54" s="219"/>
      <c r="DU54" s="219"/>
      <c r="DV54" s="219"/>
      <c r="DW54" s="219"/>
      <c r="DX54" s="219"/>
      <c r="DY54" s="219"/>
      <c r="DZ54" s="219"/>
      <c r="EA54" s="219"/>
      <c r="EB54" s="219"/>
      <c r="EC54" s="219"/>
      <c r="ED54" s="219"/>
      <c r="EE54" s="219"/>
      <c r="EF54" s="219"/>
      <c r="EG54" s="219"/>
      <c r="EH54" s="219"/>
      <c r="EI54" s="219"/>
      <c r="EJ54" s="219"/>
      <c r="EK54" s="219"/>
      <c r="EL54" s="219"/>
      <c r="EM54" s="219"/>
      <c r="EN54" s="219"/>
      <c r="EO54" s="219"/>
      <c r="EP54" s="219"/>
      <c r="EQ54" s="219"/>
      <c r="ER54" s="219"/>
      <c r="ES54" s="219"/>
      <c r="ET54" s="219"/>
      <c r="EU54" s="219"/>
      <c r="EV54" s="219"/>
      <c r="EW54" s="219"/>
      <c r="EX54" s="219"/>
      <c r="EY54" s="219"/>
      <c r="EZ54" s="219"/>
      <c r="FA54" s="219"/>
      <c r="FB54" s="219"/>
      <c r="FC54" s="219"/>
      <c r="FD54" s="219"/>
      <c r="FE54" s="219"/>
      <c r="FF54" s="219"/>
      <c r="FG54" s="219"/>
      <c r="FH54" s="219"/>
      <c r="FI54" s="219"/>
      <c r="FJ54" s="219"/>
      <c r="FK54" s="219"/>
      <c r="FL54" s="219"/>
      <c r="FM54" s="219"/>
      <c r="FN54" s="219"/>
      <c r="FO54" s="219"/>
      <c r="FP54" s="219"/>
      <c r="FQ54" s="219"/>
      <c r="FR54" s="219"/>
      <c r="FS54" s="219"/>
      <c r="FT54" s="219"/>
      <c r="FU54" s="219"/>
      <c r="FV54" s="219"/>
      <c r="FW54" s="219"/>
      <c r="FX54" s="219"/>
      <c r="FY54" s="219"/>
      <c r="FZ54" s="219"/>
      <c r="GA54" s="219"/>
      <c r="GB54" s="219"/>
      <c r="GC54" s="219"/>
      <c r="GD54" s="219"/>
      <c r="GE54" s="219"/>
      <c r="GF54" s="219"/>
      <c r="GG54" s="219"/>
      <c r="GH54" s="219"/>
      <c r="GI54" s="219"/>
      <c r="GJ54" s="219"/>
      <c r="GK54" s="219"/>
      <c r="GL54" s="219"/>
      <c r="GM54" s="219"/>
      <c r="GN54" s="219"/>
      <c r="GO54" s="219"/>
      <c r="GP54" s="219"/>
      <c r="GQ54" s="219"/>
      <c r="GR54" s="219"/>
      <c r="GS54" s="219"/>
      <c r="GT54" s="219"/>
      <c r="GU54" s="219"/>
      <c r="GV54" s="219"/>
      <c r="GW54" s="219"/>
      <c r="GX54" s="219"/>
      <c r="GY54" s="219"/>
      <c r="GZ54" s="219"/>
      <c r="HA54" s="219"/>
      <c r="HB54" s="219"/>
      <c r="HC54" s="219"/>
      <c r="HD54" s="219"/>
      <c r="HE54" s="219"/>
      <c r="HF54" s="219"/>
      <c r="HG54" s="219"/>
      <c r="HH54" s="219"/>
      <c r="HI54" s="219"/>
      <c r="HJ54" s="219"/>
      <c r="HK54" s="219"/>
      <c r="HL54" s="219"/>
      <c r="HM54" s="219"/>
      <c r="HN54" s="219"/>
      <c r="HO54" s="219"/>
      <c r="HP54" s="219"/>
      <c r="HQ54" s="219"/>
      <c r="HR54" s="219"/>
      <c r="HS54" s="219"/>
      <c r="HT54" s="219"/>
      <c r="HU54" s="219"/>
    </row>
    <row r="55" spans="5:229" s="217" customFormat="1" ht="12" customHeight="1" thickBot="1" x14ac:dyDescent="0.35">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18"/>
      <c r="AW55" s="218"/>
      <c r="AX55" s="218"/>
      <c r="AY55" s="218"/>
      <c r="AZ55" s="218"/>
      <c r="BA55" s="218"/>
      <c r="BB55" s="218"/>
      <c r="BC55" s="218"/>
      <c r="BD55" s="218"/>
      <c r="BE55" s="218"/>
      <c r="BF55" s="218"/>
      <c r="BG55" s="218"/>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DQ55" s="219"/>
      <c r="DR55" s="219"/>
      <c r="DS55" s="219"/>
      <c r="DT55" s="219"/>
      <c r="DU55" s="219"/>
      <c r="DV55" s="219"/>
      <c r="DW55" s="219"/>
      <c r="DX55" s="219"/>
      <c r="DY55" s="219"/>
      <c r="DZ55" s="219"/>
      <c r="EA55" s="219"/>
      <c r="EB55" s="219"/>
      <c r="EC55" s="219"/>
      <c r="ED55" s="219"/>
      <c r="EE55" s="219"/>
      <c r="EF55" s="219"/>
      <c r="EG55" s="219"/>
      <c r="EH55" s="219"/>
      <c r="EI55" s="219"/>
      <c r="EJ55" s="219"/>
      <c r="EK55" s="219"/>
      <c r="EL55" s="219"/>
      <c r="EM55" s="219"/>
      <c r="EN55" s="219"/>
      <c r="EO55" s="219"/>
      <c r="EP55" s="219"/>
      <c r="EQ55" s="219"/>
      <c r="ER55" s="219"/>
      <c r="ES55" s="219"/>
      <c r="ET55" s="219"/>
      <c r="EU55" s="219"/>
      <c r="EV55" s="219"/>
      <c r="EW55" s="219"/>
      <c r="EX55" s="219"/>
      <c r="EY55" s="219"/>
      <c r="EZ55" s="219"/>
      <c r="FA55" s="219"/>
      <c r="FB55" s="219"/>
      <c r="FC55" s="219"/>
      <c r="FD55" s="219"/>
      <c r="FE55" s="219"/>
      <c r="FF55" s="219"/>
      <c r="FG55" s="219"/>
      <c r="FH55" s="219"/>
      <c r="FI55" s="219"/>
      <c r="FJ55" s="219"/>
      <c r="FK55" s="219"/>
      <c r="FL55" s="219"/>
      <c r="FM55" s="219"/>
      <c r="FN55" s="219"/>
      <c r="FO55" s="219"/>
      <c r="FP55" s="219"/>
      <c r="FQ55" s="219"/>
      <c r="FR55" s="219"/>
      <c r="FS55" s="219"/>
      <c r="FT55" s="219"/>
      <c r="FU55" s="219"/>
      <c r="FV55" s="219"/>
      <c r="FW55" s="219"/>
      <c r="FX55" s="219"/>
      <c r="FY55" s="219"/>
      <c r="FZ55" s="219"/>
      <c r="GA55" s="219"/>
      <c r="GB55" s="219"/>
      <c r="GC55" s="219"/>
      <c r="GD55" s="219"/>
      <c r="GE55" s="219"/>
      <c r="GF55" s="219"/>
      <c r="GG55" s="219"/>
      <c r="GH55" s="219"/>
      <c r="GI55" s="219"/>
      <c r="GJ55" s="219"/>
      <c r="GK55" s="219"/>
      <c r="GL55" s="219"/>
      <c r="GM55" s="219"/>
      <c r="GN55" s="219"/>
      <c r="GO55" s="219"/>
      <c r="GP55" s="219"/>
      <c r="GQ55" s="219"/>
      <c r="GR55" s="219"/>
      <c r="GS55" s="219"/>
      <c r="GT55" s="219"/>
      <c r="GU55" s="219"/>
      <c r="GV55" s="219"/>
      <c r="GW55" s="219"/>
      <c r="GX55" s="219"/>
      <c r="GY55" s="219"/>
      <c r="GZ55" s="219"/>
      <c r="HA55" s="219"/>
      <c r="HB55" s="219"/>
      <c r="HC55" s="219"/>
      <c r="HD55" s="219"/>
      <c r="HE55" s="219"/>
      <c r="HF55" s="219"/>
      <c r="HG55" s="219"/>
      <c r="HH55" s="219"/>
      <c r="HI55" s="219"/>
      <c r="HJ55" s="219"/>
      <c r="HK55" s="219"/>
      <c r="HL55" s="219"/>
      <c r="HM55" s="219"/>
      <c r="HN55" s="219"/>
      <c r="HO55" s="219"/>
      <c r="HP55" s="219"/>
      <c r="HQ55" s="219"/>
      <c r="HR55" s="219"/>
      <c r="HS55" s="219"/>
      <c r="HT55" s="219"/>
      <c r="HU55" s="219"/>
    </row>
    <row r="56" spans="5:229" s="217" customFormat="1" ht="12" customHeight="1" x14ac:dyDescent="0.3">
      <c r="E56" s="338" t="s">
        <v>1089</v>
      </c>
      <c r="F56" s="339"/>
      <c r="G56" s="339"/>
      <c r="H56" s="339"/>
      <c r="I56" s="339"/>
      <c r="J56" s="339"/>
      <c r="K56" s="339"/>
      <c r="L56" s="339"/>
      <c r="M56" s="339"/>
      <c r="N56" s="339"/>
      <c r="O56" s="339"/>
      <c r="P56" s="339"/>
      <c r="Q56" s="340"/>
      <c r="T56" s="326">
        <f>Y56+AD56+AI56+AN56+AS56</f>
        <v>0</v>
      </c>
      <c r="U56" s="327"/>
      <c r="V56" s="328"/>
      <c r="W56" s="220"/>
      <c r="X56" s="220"/>
      <c r="Y56" s="332"/>
      <c r="Z56" s="333"/>
      <c r="AA56" s="334"/>
      <c r="AB56" s="220"/>
      <c r="AC56" s="220"/>
      <c r="AD56" s="332"/>
      <c r="AE56" s="333"/>
      <c r="AF56" s="334"/>
      <c r="AG56" s="220"/>
      <c r="AH56" s="220"/>
      <c r="AI56" s="332"/>
      <c r="AJ56" s="333"/>
      <c r="AK56" s="334"/>
      <c r="AL56" s="220"/>
      <c r="AM56" s="220"/>
      <c r="AN56" s="332"/>
      <c r="AO56" s="333"/>
      <c r="AP56" s="334"/>
      <c r="AQ56" s="220"/>
      <c r="AR56" s="220"/>
      <c r="AS56" s="346"/>
      <c r="AT56" s="346"/>
      <c r="AU56" s="346"/>
      <c r="AV56" s="218"/>
      <c r="AW56" s="218"/>
      <c r="AX56" s="218"/>
      <c r="AY56" s="218"/>
      <c r="AZ56" s="218"/>
      <c r="BA56" s="218"/>
      <c r="BB56" s="218"/>
      <c r="BC56" s="218"/>
      <c r="BD56" s="218"/>
      <c r="BE56" s="218"/>
      <c r="BF56" s="218"/>
      <c r="BG56" s="218"/>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19"/>
      <c r="CL56" s="219"/>
      <c r="CM56" s="219"/>
      <c r="CN56" s="219"/>
      <c r="CO56" s="219"/>
      <c r="CP56" s="219"/>
      <c r="CQ56" s="219"/>
      <c r="CR56" s="219"/>
      <c r="CS56" s="219"/>
      <c r="CT56" s="219"/>
      <c r="CU56" s="219"/>
      <c r="CV56" s="219"/>
      <c r="CW56" s="219"/>
      <c r="CX56" s="219"/>
      <c r="CY56" s="219"/>
      <c r="CZ56" s="219"/>
      <c r="DA56" s="219"/>
      <c r="DB56" s="219"/>
      <c r="DC56" s="219"/>
      <c r="DD56" s="219"/>
      <c r="DE56" s="219"/>
      <c r="DF56" s="219"/>
      <c r="DG56" s="219"/>
      <c r="DH56" s="219"/>
      <c r="DI56" s="219"/>
      <c r="DJ56" s="219"/>
      <c r="DK56" s="219"/>
      <c r="DL56" s="219"/>
      <c r="DM56" s="219"/>
      <c r="DN56" s="219"/>
      <c r="DO56" s="219"/>
      <c r="DP56" s="219"/>
      <c r="DQ56" s="219"/>
      <c r="DR56" s="219"/>
      <c r="DS56" s="219"/>
      <c r="DT56" s="219"/>
      <c r="DU56" s="219"/>
      <c r="DV56" s="219"/>
      <c r="DW56" s="219"/>
      <c r="DX56" s="219"/>
      <c r="DY56" s="219"/>
      <c r="DZ56" s="219"/>
      <c r="EA56" s="219"/>
      <c r="EB56" s="219"/>
      <c r="EC56" s="219"/>
      <c r="ED56" s="219"/>
      <c r="EE56" s="219"/>
      <c r="EF56" s="219"/>
      <c r="EG56" s="219"/>
      <c r="EH56" s="219"/>
      <c r="EI56" s="219"/>
      <c r="EJ56" s="219"/>
      <c r="EK56" s="219"/>
      <c r="EL56" s="219"/>
      <c r="EM56" s="219"/>
      <c r="EN56" s="219"/>
      <c r="EO56" s="219"/>
      <c r="EP56" s="219"/>
      <c r="EQ56" s="219"/>
      <c r="ER56" s="219"/>
      <c r="ES56" s="219"/>
      <c r="ET56" s="219"/>
      <c r="EU56" s="219"/>
      <c r="EV56" s="219"/>
      <c r="EW56" s="219"/>
      <c r="EX56" s="219"/>
      <c r="EY56" s="219"/>
      <c r="EZ56" s="219"/>
      <c r="FA56" s="219"/>
      <c r="FB56" s="219"/>
      <c r="FC56" s="219"/>
      <c r="FD56" s="219"/>
      <c r="FE56" s="219"/>
      <c r="FF56" s="219"/>
      <c r="FG56" s="219"/>
      <c r="FH56" s="219"/>
      <c r="FI56" s="219"/>
      <c r="FJ56" s="219"/>
      <c r="FK56" s="219"/>
      <c r="FL56" s="219"/>
      <c r="FM56" s="219"/>
      <c r="FN56" s="219"/>
      <c r="FO56" s="219"/>
      <c r="FP56" s="219"/>
      <c r="FQ56" s="219"/>
      <c r="FR56" s="219"/>
      <c r="FS56" s="219"/>
      <c r="FT56" s="219"/>
      <c r="FU56" s="219"/>
      <c r="FV56" s="219"/>
      <c r="FW56" s="219"/>
      <c r="FX56" s="219"/>
      <c r="FY56" s="219"/>
      <c r="FZ56" s="219"/>
      <c r="GA56" s="219"/>
      <c r="GB56" s="219"/>
      <c r="GC56" s="219"/>
      <c r="GD56" s="219"/>
      <c r="GE56" s="219"/>
      <c r="GF56" s="219"/>
      <c r="GG56" s="219"/>
      <c r="GH56" s="219"/>
      <c r="GI56" s="219"/>
      <c r="GJ56" s="219"/>
      <c r="GK56" s="219"/>
      <c r="GL56" s="219"/>
      <c r="GM56" s="219"/>
      <c r="GN56" s="219"/>
      <c r="GO56" s="219"/>
      <c r="GP56" s="219"/>
      <c r="GQ56" s="219"/>
      <c r="GR56" s="219"/>
      <c r="GS56" s="219"/>
      <c r="GT56" s="219"/>
      <c r="GU56" s="219"/>
      <c r="GV56" s="219"/>
      <c r="GW56" s="219"/>
      <c r="GX56" s="219"/>
      <c r="GY56" s="219"/>
      <c r="GZ56" s="219"/>
      <c r="HA56" s="219"/>
      <c r="HB56" s="219"/>
      <c r="HC56" s="219"/>
      <c r="HD56" s="219"/>
      <c r="HE56" s="219"/>
      <c r="HF56" s="219"/>
      <c r="HG56" s="219"/>
      <c r="HH56" s="219"/>
      <c r="HI56" s="219"/>
      <c r="HJ56" s="219"/>
      <c r="HK56" s="219"/>
      <c r="HL56" s="219"/>
      <c r="HM56" s="219"/>
      <c r="HN56" s="219"/>
      <c r="HO56" s="219"/>
      <c r="HP56" s="219"/>
      <c r="HQ56" s="219"/>
      <c r="HR56" s="219"/>
      <c r="HS56" s="219"/>
      <c r="HT56" s="219"/>
      <c r="HU56" s="219"/>
    </row>
    <row r="57" spans="5:229" s="217" customFormat="1" ht="12" customHeight="1" thickBot="1" x14ac:dyDescent="0.35">
      <c r="E57" s="341"/>
      <c r="F57" s="342"/>
      <c r="G57" s="342"/>
      <c r="H57" s="342"/>
      <c r="I57" s="342"/>
      <c r="J57" s="342"/>
      <c r="K57" s="342"/>
      <c r="L57" s="342"/>
      <c r="M57" s="342"/>
      <c r="N57" s="342"/>
      <c r="O57" s="342"/>
      <c r="P57" s="342"/>
      <c r="Q57" s="343"/>
      <c r="T57" s="329"/>
      <c r="U57" s="330"/>
      <c r="V57" s="331"/>
      <c r="W57" s="220"/>
      <c r="X57" s="220"/>
      <c r="Y57" s="335"/>
      <c r="Z57" s="336"/>
      <c r="AA57" s="337"/>
      <c r="AB57" s="220"/>
      <c r="AC57" s="220"/>
      <c r="AD57" s="335"/>
      <c r="AE57" s="336"/>
      <c r="AF57" s="337"/>
      <c r="AG57" s="220"/>
      <c r="AH57" s="220"/>
      <c r="AI57" s="335"/>
      <c r="AJ57" s="336"/>
      <c r="AK57" s="337"/>
      <c r="AL57" s="220"/>
      <c r="AM57" s="220"/>
      <c r="AN57" s="335"/>
      <c r="AO57" s="336"/>
      <c r="AP57" s="337"/>
      <c r="AQ57" s="220"/>
      <c r="AR57" s="220"/>
      <c r="AS57" s="346"/>
      <c r="AT57" s="346"/>
      <c r="AU57" s="346"/>
      <c r="AV57" s="218"/>
      <c r="AW57" s="218"/>
      <c r="AX57" s="218"/>
      <c r="AY57" s="218"/>
      <c r="AZ57" s="218"/>
      <c r="BA57" s="218"/>
      <c r="BB57" s="218"/>
      <c r="BC57" s="218"/>
      <c r="BD57" s="218"/>
      <c r="BE57" s="218"/>
      <c r="BF57" s="218"/>
      <c r="BG57" s="218"/>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19"/>
      <c r="CM57" s="219"/>
      <c r="CN57" s="219"/>
      <c r="CO57" s="219"/>
      <c r="CP57" s="219"/>
      <c r="CQ57" s="219"/>
      <c r="CR57" s="219"/>
      <c r="CS57" s="219"/>
      <c r="CT57" s="219"/>
      <c r="CU57" s="219"/>
      <c r="CV57" s="219"/>
      <c r="CW57" s="219"/>
      <c r="CX57" s="219"/>
      <c r="CY57" s="219"/>
      <c r="CZ57" s="219"/>
      <c r="DA57" s="219"/>
      <c r="DB57" s="219"/>
      <c r="DC57" s="219"/>
      <c r="DD57" s="219"/>
      <c r="DE57" s="219"/>
      <c r="DF57" s="219"/>
      <c r="DG57" s="219"/>
      <c r="DH57" s="219"/>
      <c r="DI57" s="219"/>
      <c r="DJ57" s="219"/>
      <c r="DK57" s="219"/>
      <c r="DL57" s="219"/>
      <c r="DM57" s="219"/>
      <c r="DN57" s="219"/>
      <c r="DO57" s="219"/>
      <c r="DP57" s="219"/>
      <c r="DQ57" s="219"/>
      <c r="DR57" s="219"/>
      <c r="DS57" s="219"/>
      <c r="DT57" s="219"/>
      <c r="DU57" s="219"/>
      <c r="DV57" s="219"/>
      <c r="DW57" s="219"/>
      <c r="DX57" s="219"/>
      <c r="DY57" s="219"/>
      <c r="DZ57" s="219"/>
      <c r="EA57" s="219"/>
      <c r="EB57" s="219"/>
      <c r="EC57" s="219"/>
      <c r="ED57" s="219"/>
      <c r="EE57" s="219"/>
      <c r="EF57" s="219"/>
      <c r="EG57" s="219"/>
      <c r="EH57" s="219"/>
      <c r="EI57" s="219"/>
      <c r="EJ57" s="219"/>
      <c r="EK57" s="219"/>
      <c r="EL57" s="219"/>
      <c r="EM57" s="219"/>
      <c r="EN57" s="219"/>
      <c r="EO57" s="219"/>
      <c r="EP57" s="219"/>
      <c r="EQ57" s="219"/>
      <c r="ER57" s="219"/>
      <c r="ES57" s="219"/>
      <c r="ET57" s="219"/>
      <c r="EU57" s="219"/>
      <c r="EV57" s="219"/>
      <c r="EW57" s="219"/>
      <c r="EX57" s="219"/>
      <c r="EY57" s="219"/>
      <c r="EZ57" s="219"/>
      <c r="FA57" s="219"/>
      <c r="FB57" s="219"/>
      <c r="FC57" s="219"/>
      <c r="FD57" s="219"/>
      <c r="FE57" s="219"/>
      <c r="FF57" s="219"/>
      <c r="FG57" s="219"/>
      <c r="FH57" s="219"/>
      <c r="FI57" s="219"/>
      <c r="FJ57" s="219"/>
      <c r="FK57" s="219"/>
      <c r="FL57" s="219"/>
      <c r="FM57" s="219"/>
      <c r="FN57" s="219"/>
      <c r="FO57" s="219"/>
      <c r="FP57" s="219"/>
      <c r="FQ57" s="219"/>
      <c r="FR57" s="219"/>
      <c r="FS57" s="219"/>
      <c r="FT57" s="219"/>
      <c r="FU57" s="219"/>
      <c r="FV57" s="219"/>
      <c r="FW57" s="219"/>
      <c r="FX57" s="219"/>
      <c r="FY57" s="219"/>
      <c r="FZ57" s="219"/>
      <c r="GA57" s="219"/>
      <c r="GB57" s="219"/>
      <c r="GC57" s="219"/>
      <c r="GD57" s="219"/>
      <c r="GE57" s="219"/>
      <c r="GF57" s="219"/>
      <c r="GG57" s="219"/>
      <c r="GH57" s="219"/>
      <c r="GI57" s="219"/>
      <c r="GJ57" s="219"/>
      <c r="GK57" s="219"/>
      <c r="GL57" s="219"/>
      <c r="GM57" s="219"/>
      <c r="GN57" s="219"/>
      <c r="GO57" s="219"/>
      <c r="GP57" s="219"/>
      <c r="GQ57" s="219"/>
      <c r="GR57" s="219"/>
      <c r="GS57" s="219"/>
      <c r="GT57" s="219"/>
      <c r="GU57" s="219"/>
      <c r="GV57" s="219"/>
      <c r="GW57" s="219"/>
      <c r="GX57" s="219"/>
      <c r="GY57" s="219"/>
      <c r="GZ57" s="219"/>
      <c r="HA57" s="219"/>
      <c r="HB57" s="219"/>
      <c r="HC57" s="219"/>
      <c r="HD57" s="219"/>
      <c r="HE57" s="219"/>
      <c r="HF57" s="219"/>
      <c r="HG57" s="219"/>
      <c r="HH57" s="219"/>
      <c r="HI57" s="219"/>
      <c r="HJ57" s="219"/>
      <c r="HK57" s="219"/>
      <c r="HL57" s="219"/>
      <c r="HM57" s="219"/>
      <c r="HN57" s="219"/>
      <c r="HO57" s="219"/>
      <c r="HP57" s="219"/>
      <c r="HQ57" s="219"/>
      <c r="HR57" s="219"/>
      <c r="HS57" s="219"/>
      <c r="HT57" s="219"/>
      <c r="HU57" s="219"/>
    </row>
    <row r="58" spans="5:229" s="217" customFormat="1" ht="12" customHeight="1" thickBot="1" x14ac:dyDescent="0.35">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18"/>
      <c r="AW58" s="218"/>
      <c r="AX58" s="218"/>
      <c r="AY58" s="218"/>
      <c r="AZ58" s="218"/>
      <c r="BA58" s="218"/>
      <c r="BB58" s="218"/>
      <c r="BC58" s="218"/>
      <c r="BD58" s="218"/>
      <c r="BE58" s="218"/>
      <c r="BF58" s="218"/>
      <c r="BG58" s="218"/>
      <c r="BH58" s="219"/>
      <c r="BI58" s="219"/>
      <c r="BJ58" s="219"/>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19"/>
      <c r="CH58" s="219"/>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19"/>
      <c r="ED58" s="219"/>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19"/>
      <c r="FB58" s="219"/>
      <c r="FC58" s="219"/>
      <c r="FD58" s="219"/>
      <c r="FE58" s="219"/>
      <c r="FF58" s="219"/>
      <c r="FG58" s="219"/>
      <c r="FH58" s="219"/>
      <c r="FI58" s="219"/>
      <c r="FJ58" s="219"/>
      <c r="FK58" s="219"/>
      <c r="FL58" s="219"/>
      <c r="FM58" s="219"/>
      <c r="FN58" s="219"/>
      <c r="FO58" s="219"/>
      <c r="FP58" s="219"/>
      <c r="FQ58" s="219"/>
      <c r="FR58" s="219"/>
      <c r="FS58" s="219"/>
      <c r="FT58" s="219"/>
      <c r="FU58" s="219"/>
      <c r="FV58" s="219"/>
      <c r="FW58" s="219"/>
      <c r="FX58" s="219"/>
      <c r="FY58" s="219"/>
      <c r="FZ58" s="219"/>
      <c r="GA58" s="219"/>
      <c r="GB58" s="219"/>
      <c r="GC58" s="219"/>
      <c r="GD58" s="219"/>
      <c r="GE58" s="219"/>
      <c r="GF58" s="219"/>
      <c r="GG58" s="219"/>
      <c r="GH58" s="219"/>
      <c r="GI58" s="219"/>
      <c r="GJ58" s="219"/>
      <c r="GK58" s="219"/>
      <c r="GL58" s="219"/>
      <c r="GM58" s="219"/>
      <c r="GN58" s="219"/>
      <c r="GO58" s="219"/>
      <c r="GP58" s="219"/>
      <c r="GQ58" s="219"/>
      <c r="GR58" s="219"/>
      <c r="GS58" s="219"/>
      <c r="GT58" s="219"/>
      <c r="GU58" s="219"/>
      <c r="GV58" s="219"/>
      <c r="GW58" s="219"/>
      <c r="GX58" s="219"/>
      <c r="GY58" s="219"/>
      <c r="GZ58" s="219"/>
      <c r="HA58" s="219"/>
      <c r="HB58" s="219"/>
      <c r="HC58" s="219"/>
      <c r="HD58" s="219"/>
      <c r="HE58" s="219"/>
      <c r="HF58" s="219"/>
      <c r="HG58" s="219"/>
      <c r="HH58" s="219"/>
      <c r="HI58" s="219"/>
      <c r="HJ58" s="219"/>
      <c r="HK58" s="219"/>
      <c r="HL58" s="219"/>
      <c r="HM58" s="219"/>
      <c r="HN58" s="219"/>
      <c r="HO58" s="219"/>
      <c r="HP58" s="219"/>
      <c r="HQ58" s="219"/>
      <c r="HR58" s="219"/>
      <c r="HS58" s="219"/>
      <c r="HT58" s="219"/>
      <c r="HU58" s="219"/>
    </row>
    <row r="59" spans="5:229" s="217" customFormat="1" ht="12" customHeight="1" x14ac:dyDescent="0.3">
      <c r="E59" s="338" t="s">
        <v>1086</v>
      </c>
      <c r="F59" s="339"/>
      <c r="G59" s="339"/>
      <c r="H59" s="339"/>
      <c r="I59" s="339"/>
      <c r="J59" s="339"/>
      <c r="K59" s="339"/>
      <c r="L59" s="339"/>
      <c r="M59" s="339"/>
      <c r="N59" s="339"/>
      <c r="O59" s="339"/>
      <c r="P59" s="339"/>
      <c r="Q59" s="340"/>
      <c r="T59" s="326">
        <f>Y59+AD59+AI59+AN59+AS59</f>
        <v>0</v>
      </c>
      <c r="U59" s="327"/>
      <c r="V59" s="328"/>
      <c r="W59" s="220"/>
      <c r="X59" s="220"/>
      <c r="Y59" s="332"/>
      <c r="Z59" s="333"/>
      <c r="AA59" s="334"/>
      <c r="AB59" s="220"/>
      <c r="AC59" s="220"/>
      <c r="AD59" s="332"/>
      <c r="AE59" s="333"/>
      <c r="AF59" s="334"/>
      <c r="AG59" s="220"/>
      <c r="AH59" s="220"/>
      <c r="AI59" s="332"/>
      <c r="AJ59" s="333"/>
      <c r="AK59" s="334"/>
      <c r="AL59" s="220"/>
      <c r="AM59" s="220"/>
      <c r="AN59" s="332"/>
      <c r="AO59" s="333"/>
      <c r="AP59" s="334"/>
      <c r="AQ59" s="220"/>
      <c r="AR59" s="220"/>
      <c r="AS59" s="346"/>
      <c r="AT59" s="346"/>
      <c r="AU59" s="346"/>
      <c r="AV59" s="218"/>
      <c r="AW59" s="218"/>
      <c r="AX59" s="218"/>
      <c r="AY59" s="218"/>
      <c r="AZ59" s="218"/>
      <c r="BA59" s="218"/>
      <c r="BB59" s="218"/>
      <c r="BC59" s="218"/>
      <c r="BD59" s="218"/>
      <c r="BE59" s="218"/>
      <c r="BF59" s="218"/>
      <c r="BG59" s="218"/>
      <c r="BH59" s="219"/>
      <c r="BI59" s="219"/>
      <c r="BJ59" s="219"/>
      <c r="BK59" s="219"/>
      <c r="BL59" s="219"/>
      <c r="BM59" s="219"/>
      <c r="BN59" s="219"/>
      <c r="BO59" s="219"/>
      <c r="BP59" s="219"/>
      <c r="BQ59" s="219"/>
      <c r="BR59" s="219"/>
      <c r="BS59" s="219"/>
      <c r="BT59" s="219"/>
      <c r="BU59" s="219"/>
      <c r="BV59" s="219"/>
      <c r="BW59" s="219"/>
      <c r="BX59" s="219"/>
      <c r="BY59" s="219"/>
      <c r="BZ59" s="219"/>
      <c r="CA59" s="219"/>
      <c r="CB59" s="219"/>
      <c r="CC59" s="219"/>
      <c r="CD59" s="219"/>
      <c r="CE59" s="219"/>
      <c r="CF59" s="219"/>
      <c r="CG59" s="219"/>
      <c r="CH59" s="219"/>
      <c r="CI59" s="219"/>
      <c r="CJ59" s="219"/>
      <c r="CK59" s="219"/>
      <c r="CL59" s="219"/>
      <c r="CM59" s="219"/>
      <c r="CN59" s="219"/>
      <c r="CO59" s="219"/>
      <c r="CP59" s="219"/>
      <c r="CQ59" s="219"/>
      <c r="CR59" s="219"/>
      <c r="CS59" s="219"/>
      <c r="CT59" s="219"/>
      <c r="CU59" s="219"/>
      <c r="CV59" s="219"/>
      <c r="CW59" s="219"/>
      <c r="CX59" s="219"/>
      <c r="CY59" s="219"/>
      <c r="CZ59" s="219"/>
      <c r="DA59" s="219"/>
      <c r="DB59" s="219"/>
      <c r="DC59" s="219"/>
      <c r="DD59" s="219"/>
      <c r="DE59" s="219"/>
      <c r="DF59" s="219"/>
      <c r="DG59" s="219"/>
      <c r="DH59" s="219"/>
      <c r="DI59" s="219"/>
      <c r="DJ59" s="219"/>
      <c r="DK59" s="219"/>
      <c r="DL59" s="219"/>
      <c r="DM59" s="219"/>
      <c r="DN59" s="219"/>
      <c r="DO59" s="219"/>
      <c r="DP59" s="219"/>
      <c r="DQ59" s="219"/>
      <c r="DR59" s="219"/>
      <c r="DS59" s="219"/>
      <c r="DT59" s="219"/>
      <c r="DU59" s="219"/>
      <c r="DV59" s="219"/>
      <c r="DW59" s="219"/>
      <c r="DX59" s="219"/>
      <c r="DY59" s="219"/>
      <c r="DZ59" s="219"/>
      <c r="EA59" s="219"/>
      <c r="EB59" s="219"/>
      <c r="EC59" s="219"/>
      <c r="ED59" s="219"/>
      <c r="EE59" s="219"/>
      <c r="EF59" s="219"/>
      <c r="EG59" s="219"/>
      <c r="EH59" s="219"/>
      <c r="EI59" s="219"/>
      <c r="EJ59" s="219"/>
      <c r="EK59" s="219"/>
      <c r="EL59" s="219"/>
      <c r="EM59" s="219"/>
      <c r="EN59" s="219"/>
      <c r="EO59" s="219"/>
      <c r="EP59" s="219"/>
      <c r="EQ59" s="219"/>
      <c r="ER59" s="219"/>
      <c r="ES59" s="219"/>
      <c r="ET59" s="219"/>
      <c r="EU59" s="219"/>
      <c r="EV59" s="219"/>
      <c r="EW59" s="219"/>
      <c r="EX59" s="219"/>
      <c r="EY59" s="219"/>
      <c r="EZ59" s="219"/>
      <c r="FA59" s="219"/>
      <c r="FB59" s="219"/>
      <c r="FC59" s="219"/>
      <c r="FD59" s="219"/>
      <c r="FE59" s="219"/>
      <c r="FF59" s="219"/>
      <c r="FG59" s="219"/>
      <c r="FH59" s="219"/>
      <c r="FI59" s="219"/>
      <c r="FJ59" s="219"/>
      <c r="FK59" s="219"/>
      <c r="FL59" s="219"/>
      <c r="FM59" s="219"/>
      <c r="FN59" s="219"/>
      <c r="FO59" s="219"/>
      <c r="FP59" s="219"/>
      <c r="FQ59" s="219"/>
      <c r="FR59" s="219"/>
      <c r="FS59" s="219"/>
      <c r="FT59" s="219"/>
      <c r="FU59" s="219"/>
      <c r="FV59" s="219"/>
      <c r="FW59" s="219"/>
      <c r="FX59" s="219"/>
      <c r="FY59" s="219"/>
      <c r="FZ59" s="219"/>
      <c r="GA59" s="219"/>
      <c r="GB59" s="219"/>
      <c r="GC59" s="219"/>
      <c r="GD59" s="219"/>
      <c r="GE59" s="219"/>
      <c r="GF59" s="219"/>
      <c r="GG59" s="219"/>
      <c r="GH59" s="219"/>
      <c r="GI59" s="219"/>
      <c r="GJ59" s="219"/>
      <c r="GK59" s="219"/>
      <c r="GL59" s="219"/>
      <c r="GM59" s="219"/>
      <c r="GN59" s="219"/>
      <c r="GO59" s="219"/>
      <c r="GP59" s="219"/>
      <c r="GQ59" s="219"/>
      <c r="GR59" s="219"/>
      <c r="GS59" s="219"/>
      <c r="GT59" s="219"/>
      <c r="GU59" s="219"/>
      <c r="GV59" s="219"/>
      <c r="GW59" s="219"/>
      <c r="GX59" s="219"/>
      <c r="GY59" s="219"/>
      <c r="GZ59" s="219"/>
      <c r="HA59" s="219"/>
      <c r="HB59" s="219"/>
      <c r="HC59" s="219"/>
      <c r="HD59" s="219"/>
      <c r="HE59" s="219"/>
      <c r="HF59" s="219"/>
      <c r="HG59" s="219"/>
      <c r="HH59" s="219"/>
      <c r="HI59" s="219"/>
      <c r="HJ59" s="219"/>
      <c r="HK59" s="219"/>
      <c r="HL59" s="219"/>
      <c r="HM59" s="219"/>
      <c r="HN59" s="219"/>
      <c r="HO59" s="219"/>
      <c r="HP59" s="219"/>
      <c r="HQ59" s="219"/>
      <c r="HR59" s="219"/>
      <c r="HS59" s="219"/>
      <c r="HT59" s="219"/>
      <c r="HU59" s="219"/>
    </row>
    <row r="60" spans="5:229" s="217" customFormat="1" ht="12" customHeight="1" thickBot="1" x14ac:dyDescent="0.35">
      <c r="E60" s="341"/>
      <c r="F60" s="342"/>
      <c r="G60" s="342"/>
      <c r="H60" s="342"/>
      <c r="I60" s="342"/>
      <c r="J60" s="342"/>
      <c r="K60" s="342"/>
      <c r="L60" s="342"/>
      <c r="M60" s="342"/>
      <c r="N60" s="342"/>
      <c r="O60" s="342"/>
      <c r="P60" s="342"/>
      <c r="Q60" s="343"/>
      <c r="T60" s="329"/>
      <c r="U60" s="330"/>
      <c r="V60" s="331"/>
      <c r="W60" s="220"/>
      <c r="X60" s="220"/>
      <c r="Y60" s="335"/>
      <c r="Z60" s="336"/>
      <c r="AA60" s="337"/>
      <c r="AB60" s="220"/>
      <c r="AC60" s="220"/>
      <c r="AD60" s="335"/>
      <c r="AE60" s="336"/>
      <c r="AF60" s="337"/>
      <c r="AG60" s="220"/>
      <c r="AH60" s="220"/>
      <c r="AI60" s="335"/>
      <c r="AJ60" s="336"/>
      <c r="AK60" s="337"/>
      <c r="AL60" s="220"/>
      <c r="AM60" s="220"/>
      <c r="AN60" s="335"/>
      <c r="AO60" s="336"/>
      <c r="AP60" s="337"/>
      <c r="AQ60" s="220"/>
      <c r="AR60" s="220"/>
      <c r="AS60" s="346"/>
      <c r="AT60" s="346"/>
      <c r="AU60" s="346"/>
      <c r="AV60" s="218"/>
      <c r="AW60" s="218"/>
      <c r="AX60" s="218"/>
      <c r="AY60" s="218"/>
      <c r="AZ60" s="218"/>
      <c r="BA60" s="218"/>
      <c r="BB60" s="218"/>
      <c r="BC60" s="218"/>
      <c r="BD60" s="218"/>
      <c r="BE60" s="218"/>
      <c r="BF60" s="218"/>
      <c r="BG60" s="218"/>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c r="DT60" s="219"/>
      <c r="DU60" s="219"/>
      <c r="DV60" s="219"/>
      <c r="DW60" s="219"/>
      <c r="DX60" s="219"/>
      <c r="DY60" s="219"/>
      <c r="DZ60" s="219"/>
      <c r="EA60" s="219"/>
      <c r="EB60" s="219"/>
      <c r="EC60" s="219"/>
      <c r="ED60" s="219"/>
      <c r="EE60" s="219"/>
      <c r="EF60" s="219"/>
      <c r="EG60" s="219"/>
      <c r="EH60" s="219"/>
      <c r="EI60" s="219"/>
      <c r="EJ60" s="219"/>
      <c r="EK60" s="219"/>
      <c r="EL60" s="219"/>
      <c r="EM60" s="219"/>
      <c r="EN60" s="219"/>
      <c r="EO60" s="219"/>
      <c r="EP60" s="219"/>
      <c r="EQ60" s="219"/>
      <c r="ER60" s="219"/>
      <c r="ES60" s="219"/>
      <c r="ET60" s="219"/>
      <c r="EU60" s="219"/>
      <c r="EV60" s="219"/>
      <c r="EW60" s="219"/>
      <c r="EX60" s="219"/>
      <c r="EY60" s="219"/>
      <c r="EZ60" s="219"/>
      <c r="FA60" s="219"/>
      <c r="FB60" s="219"/>
      <c r="FC60" s="219"/>
      <c r="FD60" s="219"/>
      <c r="FE60" s="219"/>
      <c r="FF60" s="219"/>
      <c r="FG60" s="219"/>
      <c r="FH60" s="219"/>
      <c r="FI60" s="219"/>
      <c r="FJ60" s="219"/>
      <c r="FK60" s="219"/>
      <c r="FL60" s="219"/>
      <c r="FM60" s="219"/>
      <c r="FN60" s="219"/>
      <c r="FO60" s="219"/>
      <c r="FP60" s="219"/>
      <c r="FQ60" s="219"/>
      <c r="FR60" s="219"/>
      <c r="FS60" s="219"/>
      <c r="FT60" s="219"/>
      <c r="FU60" s="219"/>
      <c r="FV60" s="219"/>
      <c r="FW60" s="219"/>
      <c r="FX60" s="219"/>
      <c r="FY60" s="219"/>
      <c r="FZ60" s="219"/>
      <c r="GA60" s="219"/>
      <c r="GB60" s="219"/>
      <c r="GC60" s="219"/>
      <c r="GD60" s="219"/>
      <c r="GE60" s="219"/>
      <c r="GF60" s="219"/>
      <c r="GG60" s="219"/>
      <c r="GH60" s="219"/>
      <c r="GI60" s="219"/>
      <c r="GJ60" s="219"/>
      <c r="GK60" s="219"/>
      <c r="GL60" s="219"/>
      <c r="GM60" s="219"/>
      <c r="GN60" s="219"/>
      <c r="GO60" s="219"/>
      <c r="GP60" s="219"/>
      <c r="GQ60" s="219"/>
      <c r="GR60" s="219"/>
      <c r="GS60" s="219"/>
      <c r="GT60" s="219"/>
      <c r="GU60" s="219"/>
      <c r="GV60" s="219"/>
      <c r="GW60" s="219"/>
      <c r="GX60" s="219"/>
      <c r="GY60" s="219"/>
      <c r="GZ60" s="219"/>
      <c r="HA60" s="219"/>
      <c r="HB60" s="219"/>
      <c r="HC60" s="219"/>
      <c r="HD60" s="219"/>
      <c r="HE60" s="219"/>
      <c r="HF60" s="219"/>
      <c r="HG60" s="219"/>
      <c r="HH60" s="219"/>
      <c r="HI60" s="219"/>
      <c r="HJ60" s="219"/>
      <c r="HK60" s="219"/>
      <c r="HL60" s="219"/>
      <c r="HM60" s="219"/>
      <c r="HN60" s="219"/>
      <c r="HO60" s="219"/>
      <c r="HP60" s="219"/>
      <c r="HQ60" s="219"/>
      <c r="HR60" s="219"/>
      <c r="HS60" s="219"/>
      <c r="HT60" s="219"/>
      <c r="HU60" s="219"/>
    </row>
    <row r="61" spans="5:229" s="217" customFormat="1" ht="12" customHeight="1" thickBot="1" x14ac:dyDescent="0.35">
      <c r="AV61" s="218"/>
      <c r="AW61" s="218"/>
      <c r="AX61" s="218"/>
      <c r="AY61" s="218"/>
      <c r="AZ61" s="218"/>
      <c r="BA61" s="218"/>
      <c r="BB61" s="218"/>
      <c r="BC61" s="218"/>
      <c r="BD61" s="218"/>
      <c r="BE61" s="218"/>
      <c r="BF61" s="218"/>
      <c r="BG61" s="218"/>
      <c r="BH61" s="219"/>
      <c r="BI61" s="219"/>
      <c r="BJ61" s="219"/>
      <c r="BK61" s="219"/>
      <c r="BL61" s="219"/>
      <c r="BM61" s="219"/>
      <c r="BN61" s="219"/>
      <c r="BO61" s="219"/>
      <c r="BP61" s="219"/>
      <c r="BQ61" s="219"/>
      <c r="BR61" s="219"/>
      <c r="BS61" s="219"/>
      <c r="BT61" s="219"/>
      <c r="BU61" s="219"/>
      <c r="BV61" s="219"/>
      <c r="BW61" s="219"/>
      <c r="BX61" s="219"/>
      <c r="BY61" s="219"/>
      <c r="BZ61" s="219"/>
      <c r="CA61" s="219"/>
      <c r="CB61" s="219"/>
      <c r="CC61" s="219"/>
      <c r="CD61" s="219"/>
      <c r="CE61" s="219"/>
      <c r="CF61" s="219"/>
      <c r="CG61" s="219"/>
      <c r="CH61" s="219"/>
      <c r="CI61" s="219"/>
      <c r="CJ61" s="219"/>
      <c r="CK61" s="219"/>
      <c r="CL61" s="219"/>
      <c r="CM61" s="219"/>
      <c r="CN61" s="219"/>
      <c r="CO61" s="219"/>
      <c r="CP61" s="219"/>
      <c r="CQ61" s="219"/>
      <c r="CR61" s="219"/>
      <c r="CS61" s="219"/>
      <c r="CT61" s="219"/>
      <c r="CU61" s="219"/>
      <c r="CV61" s="219"/>
      <c r="CW61" s="219"/>
      <c r="CX61" s="219"/>
      <c r="CY61" s="219"/>
      <c r="CZ61" s="219"/>
      <c r="DA61" s="219"/>
      <c r="DB61" s="219"/>
      <c r="DC61" s="219"/>
      <c r="DD61" s="219"/>
      <c r="DE61" s="219"/>
      <c r="DF61" s="219"/>
      <c r="DG61" s="219"/>
      <c r="DH61" s="219"/>
      <c r="DI61" s="219"/>
      <c r="DJ61" s="219"/>
      <c r="DK61" s="219"/>
      <c r="DL61" s="219"/>
      <c r="DM61" s="219"/>
      <c r="DN61" s="219"/>
      <c r="DO61" s="219"/>
      <c r="DP61" s="219"/>
      <c r="DQ61" s="219"/>
      <c r="DR61" s="219"/>
      <c r="DS61" s="219"/>
      <c r="DT61" s="219"/>
      <c r="DU61" s="219"/>
      <c r="DV61" s="219"/>
      <c r="DW61" s="219"/>
      <c r="DX61" s="219"/>
      <c r="DY61" s="219"/>
      <c r="DZ61" s="219"/>
      <c r="EA61" s="219"/>
      <c r="EB61" s="219"/>
      <c r="EC61" s="219"/>
      <c r="ED61" s="219"/>
      <c r="EE61" s="219"/>
      <c r="EF61" s="219"/>
      <c r="EG61" s="219"/>
      <c r="EH61" s="219"/>
      <c r="EI61" s="219"/>
      <c r="EJ61" s="219"/>
      <c r="EK61" s="219"/>
      <c r="EL61" s="219"/>
      <c r="EM61" s="219"/>
      <c r="EN61" s="219"/>
      <c r="EO61" s="219"/>
      <c r="EP61" s="219"/>
      <c r="EQ61" s="219"/>
      <c r="ER61" s="219"/>
      <c r="ES61" s="219"/>
      <c r="ET61" s="219"/>
      <c r="EU61" s="219"/>
      <c r="EV61" s="219"/>
      <c r="EW61" s="219"/>
      <c r="EX61" s="219"/>
      <c r="EY61" s="219"/>
      <c r="EZ61" s="219"/>
      <c r="FA61" s="219"/>
      <c r="FB61" s="219"/>
      <c r="FC61" s="219"/>
      <c r="FD61" s="219"/>
      <c r="FE61" s="219"/>
      <c r="FF61" s="219"/>
      <c r="FG61" s="219"/>
      <c r="FH61" s="219"/>
      <c r="FI61" s="219"/>
      <c r="FJ61" s="219"/>
      <c r="FK61" s="219"/>
      <c r="FL61" s="219"/>
      <c r="FM61" s="219"/>
      <c r="FN61" s="219"/>
      <c r="FO61" s="219"/>
      <c r="FP61" s="219"/>
      <c r="FQ61" s="219"/>
      <c r="FR61" s="219"/>
      <c r="FS61" s="219"/>
      <c r="FT61" s="219"/>
      <c r="FU61" s="219"/>
      <c r="FV61" s="219"/>
      <c r="FW61" s="219"/>
      <c r="FX61" s="219"/>
      <c r="FY61" s="219"/>
      <c r="FZ61" s="219"/>
      <c r="GA61" s="219"/>
      <c r="GB61" s="219"/>
      <c r="GC61" s="219"/>
      <c r="GD61" s="219"/>
      <c r="GE61" s="219"/>
      <c r="GF61" s="219"/>
      <c r="GG61" s="219"/>
      <c r="GH61" s="219"/>
      <c r="GI61" s="219"/>
      <c r="GJ61" s="219"/>
      <c r="GK61" s="219"/>
      <c r="GL61" s="219"/>
      <c r="GM61" s="219"/>
      <c r="GN61" s="219"/>
      <c r="GO61" s="219"/>
      <c r="GP61" s="219"/>
      <c r="GQ61" s="219"/>
      <c r="GR61" s="219"/>
      <c r="GS61" s="219"/>
      <c r="GT61" s="219"/>
      <c r="GU61" s="219"/>
      <c r="GV61" s="219"/>
      <c r="GW61" s="219"/>
      <c r="GX61" s="219"/>
      <c r="GY61" s="219"/>
      <c r="GZ61" s="219"/>
      <c r="HA61" s="219"/>
      <c r="HB61" s="219"/>
      <c r="HC61" s="219"/>
      <c r="HD61" s="219"/>
      <c r="HE61" s="219"/>
      <c r="HF61" s="219"/>
      <c r="HG61" s="219"/>
      <c r="HH61" s="219"/>
      <c r="HI61" s="219"/>
      <c r="HJ61" s="219"/>
      <c r="HK61" s="219"/>
      <c r="HL61" s="219"/>
      <c r="HM61" s="219"/>
      <c r="HN61" s="219"/>
      <c r="HO61" s="219"/>
      <c r="HP61" s="219"/>
      <c r="HQ61" s="219"/>
      <c r="HR61" s="219"/>
      <c r="HS61" s="219"/>
      <c r="HT61" s="219"/>
      <c r="HU61" s="219"/>
    </row>
    <row r="62" spans="5:229" s="217" customFormat="1" ht="12" customHeight="1" x14ac:dyDescent="0.3">
      <c r="E62" s="338" t="s">
        <v>1088</v>
      </c>
      <c r="F62" s="339"/>
      <c r="G62" s="339"/>
      <c r="H62" s="339"/>
      <c r="I62" s="339"/>
      <c r="J62" s="339"/>
      <c r="K62" s="339"/>
      <c r="L62" s="339"/>
      <c r="M62" s="339"/>
      <c r="N62" s="339"/>
      <c r="O62" s="339"/>
      <c r="P62" s="339"/>
      <c r="Q62" s="340"/>
      <c r="T62" s="326">
        <f>Y62+AD62+AI62+AN62+AS62</f>
        <v>0</v>
      </c>
      <c r="U62" s="327"/>
      <c r="V62" s="328"/>
      <c r="W62" s="220"/>
      <c r="X62" s="220"/>
      <c r="Y62" s="332"/>
      <c r="Z62" s="333"/>
      <c r="AA62" s="334"/>
      <c r="AB62" s="220"/>
      <c r="AC62" s="220"/>
      <c r="AD62" s="332"/>
      <c r="AE62" s="333"/>
      <c r="AF62" s="334"/>
      <c r="AG62" s="220"/>
      <c r="AH62" s="220"/>
      <c r="AI62" s="332"/>
      <c r="AJ62" s="333"/>
      <c r="AK62" s="334"/>
      <c r="AL62" s="220"/>
      <c r="AM62" s="220"/>
      <c r="AN62" s="332"/>
      <c r="AO62" s="333"/>
      <c r="AP62" s="334"/>
      <c r="AQ62" s="220"/>
      <c r="AR62" s="220"/>
      <c r="AS62" s="346"/>
      <c r="AT62" s="346"/>
      <c r="AU62" s="346"/>
      <c r="AV62" s="218"/>
      <c r="AW62" s="218"/>
      <c r="AX62" s="218"/>
      <c r="AY62" s="218"/>
      <c r="AZ62" s="218"/>
      <c r="BA62" s="218"/>
      <c r="BB62" s="218"/>
      <c r="BC62" s="218"/>
      <c r="BD62" s="218"/>
      <c r="BE62" s="218"/>
      <c r="BF62" s="218"/>
      <c r="BG62" s="218"/>
      <c r="BH62" s="219"/>
      <c r="BI62" s="219"/>
      <c r="BJ62" s="219"/>
      <c r="BK62" s="219"/>
      <c r="BL62" s="219"/>
      <c r="BM62" s="219"/>
      <c r="BN62" s="219"/>
      <c r="BO62" s="219"/>
      <c r="BP62" s="219"/>
      <c r="BQ62" s="219"/>
      <c r="BR62" s="219"/>
      <c r="BS62" s="219"/>
      <c r="BT62" s="219"/>
      <c r="BU62" s="219"/>
      <c r="BV62" s="219"/>
      <c r="BW62" s="219"/>
      <c r="BX62" s="219"/>
      <c r="BY62" s="219"/>
      <c r="BZ62" s="219"/>
      <c r="CA62" s="219"/>
      <c r="CB62" s="219"/>
      <c r="CC62" s="219"/>
      <c r="CD62" s="219"/>
      <c r="CE62" s="219"/>
      <c r="CF62" s="219"/>
      <c r="CG62" s="219"/>
      <c r="CH62" s="219"/>
      <c r="CI62" s="219"/>
      <c r="CJ62" s="219"/>
      <c r="CK62" s="219"/>
      <c r="CL62" s="219"/>
      <c r="CM62" s="219"/>
      <c r="CN62" s="219"/>
      <c r="CO62" s="219"/>
      <c r="CP62" s="219"/>
      <c r="CQ62" s="219"/>
      <c r="CR62" s="219"/>
      <c r="CS62" s="219"/>
      <c r="CT62" s="219"/>
      <c r="CU62" s="219"/>
      <c r="CV62" s="219"/>
      <c r="CW62" s="219"/>
      <c r="CX62" s="219"/>
      <c r="CY62" s="219"/>
      <c r="CZ62" s="219"/>
      <c r="DA62" s="219"/>
      <c r="DB62" s="219"/>
      <c r="DC62" s="219"/>
      <c r="DD62" s="219"/>
      <c r="DE62" s="219"/>
      <c r="DF62" s="219"/>
      <c r="DG62" s="219"/>
      <c r="DH62" s="219"/>
      <c r="DI62" s="219"/>
      <c r="DJ62" s="219"/>
      <c r="DK62" s="219"/>
      <c r="DL62" s="219"/>
      <c r="DM62" s="219"/>
      <c r="DN62" s="219"/>
      <c r="DO62" s="219"/>
      <c r="DP62" s="219"/>
      <c r="DQ62" s="219"/>
      <c r="DR62" s="219"/>
      <c r="DS62" s="219"/>
      <c r="DT62" s="219"/>
      <c r="DU62" s="219"/>
      <c r="DV62" s="219"/>
      <c r="DW62" s="219"/>
      <c r="DX62" s="219"/>
      <c r="DY62" s="219"/>
      <c r="DZ62" s="219"/>
      <c r="EA62" s="219"/>
      <c r="EB62" s="219"/>
      <c r="EC62" s="219"/>
      <c r="ED62" s="219"/>
      <c r="EE62" s="219"/>
      <c r="EF62" s="219"/>
      <c r="EG62" s="219"/>
      <c r="EH62" s="219"/>
      <c r="EI62" s="219"/>
      <c r="EJ62" s="219"/>
      <c r="EK62" s="219"/>
      <c r="EL62" s="219"/>
      <c r="EM62" s="219"/>
      <c r="EN62" s="219"/>
      <c r="EO62" s="219"/>
      <c r="EP62" s="219"/>
      <c r="EQ62" s="219"/>
      <c r="ER62" s="219"/>
      <c r="ES62" s="219"/>
      <c r="ET62" s="219"/>
      <c r="EU62" s="219"/>
      <c r="EV62" s="219"/>
      <c r="EW62" s="219"/>
      <c r="EX62" s="219"/>
      <c r="EY62" s="219"/>
      <c r="EZ62" s="219"/>
      <c r="FA62" s="219"/>
      <c r="FB62" s="219"/>
      <c r="FC62" s="219"/>
      <c r="FD62" s="219"/>
      <c r="FE62" s="219"/>
      <c r="FF62" s="219"/>
      <c r="FG62" s="219"/>
      <c r="FH62" s="219"/>
      <c r="FI62" s="219"/>
      <c r="FJ62" s="219"/>
      <c r="FK62" s="219"/>
      <c r="FL62" s="219"/>
      <c r="FM62" s="219"/>
      <c r="FN62" s="219"/>
      <c r="FO62" s="219"/>
      <c r="FP62" s="219"/>
      <c r="FQ62" s="219"/>
      <c r="FR62" s="219"/>
      <c r="FS62" s="219"/>
      <c r="FT62" s="219"/>
      <c r="FU62" s="219"/>
      <c r="FV62" s="219"/>
      <c r="FW62" s="219"/>
      <c r="FX62" s="219"/>
      <c r="FY62" s="219"/>
      <c r="FZ62" s="219"/>
      <c r="GA62" s="219"/>
      <c r="GB62" s="219"/>
      <c r="GC62" s="219"/>
      <c r="GD62" s="219"/>
      <c r="GE62" s="219"/>
      <c r="GF62" s="219"/>
      <c r="GG62" s="219"/>
      <c r="GH62" s="219"/>
      <c r="GI62" s="219"/>
      <c r="GJ62" s="219"/>
      <c r="GK62" s="219"/>
      <c r="GL62" s="219"/>
      <c r="GM62" s="219"/>
      <c r="GN62" s="219"/>
      <c r="GO62" s="219"/>
      <c r="GP62" s="219"/>
      <c r="GQ62" s="219"/>
      <c r="GR62" s="219"/>
      <c r="GS62" s="219"/>
      <c r="GT62" s="219"/>
      <c r="GU62" s="219"/>
      <c r="GV62" s="219"/>
      <c r="GW62" s="219"/>
      <c r="GX62" s="219"/>
      <c r="GY62" s="219"/>
      <c r="GZ62" s="219"/>
      <c r="HA62" s="219"/>
      <c r="HB62" s="219"/>
      <c r="HC62" s="219"/>
      <c r="HD62" s="219"/>
      <c r="HE62" s="219"/>
      <c r="HF62" s="219"/>
      <c r="HG62" s="219"/>
      <c r="HH62" s="219"/>
      <c r="HI62" s="219"/>
      <c r="HJ62" s="219"/>
      <c r="HK62" s="219"/>
      <c r="HL62" s="219"/>
      <c r="HM62" s="219"/>
      <c r="HN62" s="219"/>
      <c r="HO62" s="219"/>
      <c r="HP62" s="219"/>
      <c r="HQ62" s="219"/>
      <c r="HR62" s="219"/>
      <c r="HS62" s="219"/>
      <c r="HT62" s="219"/>
      <c r="HU62" s="219"/>
    </row>
    <row r="63" spans="5:229" s="217" customFormat="1" ht="12" customHeight="1" thickBot="1" x14ac:dyDescent="0.35">
      <c r="E63" s="341"/>
      <c r="F63" s="342"/>
      <c r="G63" s="342"/>
      <c r="H63" s="342"/>
      <c r="I63" s="342"/>
      <c r="J63" s="342"/>
      <c r="K63" s="342"/>
      <c r="L63" s="342"/>
      <c r="M63" s="342"/>
      <c r="N63" s="342"/>
      <c r="O63" s="342"/>
      <c r="P63" s="342"/>
      <c r="Q63" s="343"/>
      <c r="T63" s="329"/>
      <c r="U63" s="330"/>
      <c r="V63" s="331"/>
      <c r="W63" s="220"/>
      <c r="X63" s="220"/>
      <c r="Y63" s="335"/>
      <c r="Z63" s="336"/>
      <c r="AA63" s="337"/>
      <c r="AB63" s="220"/>
      <c r="AC63" s="220"/>
      <c r="AD63" s="335"/>
      <c r="AE63" s="336"/>
      <c r="AF63" s="337"/>
      <c r="AG63" s="220"/>
      <c r="AH63" s="220"/>
      <c r="AI63" s="335"/>
      <c r="AJ63" s="336"/>
      <c r="AK63" s="337"/>
      <c r="AL63" s="220"/>
      <c r="AM63" s="220"/>
      <c r="AN63" s="335"/>
      <c r="AO63" s="336"/>
      <c r="AP63" s="337"/>
      <c r="AQ63" s="220"/>
      <c r="AR63" s="220"/>
      <c r="AS63" s="346"/>
      <c r="AT63" s="346"/>
      <c r="AU63" s="346"/>
      <c r="AV63" s="218"/>
      <c r="AW63" s="218"/>
      <c r="AX63" s="218"/>
      <c r="AY63" s="218"/>
      <c r="AZ63" s="218"/>
      <c r="BA63" s="218"/>
      <c r="BB63" s="218"/>
      <c r="BC63" s="218"/>
      <c r="BD63" s="218"/>
      <c r="BE63" s="218"/>
      <c r="BF63" s="218"/>
      <c r="BG63" s="218"/>
      <c r="BH63" s="219"/>
      <c r="BI63" s="219"/>
      <c r="BJ63" s="219"/>
      <c r="BK63" s="219"/>
      <c r="BL63" s="219"/>
      <c r="BM63" s="219"/>
      <c r="BN63" s="219"/>
      <c r="BO63" s="219"/>
      <c r="BP63" s="219"/>
      <c r="BQ63" s="219"/>
      <c r="BR63" s="219"/>
      <c r="BS63" s="219"/>
      <c r="BT63" s="219"/>
      <c r="BU63" s="219"/>
      <c r="BV63" s="219"/>
      <c r="BW63" s="219"/>
      <c r="BX63" s="219"/>
      <c r="BY63" s="219"/>
      <c r="BZ63" s="219"/>
      <c r="CA63" s="219"/>
      <c r="CB63" s="219"/>
      <c r="CC63" s="219"/>
      <c r="CD63" s="219"/>
      <c r="CE63" s="219"/>
      <c r="CF63" s="219"/>
      <c r="CG63" s="219"/>
      <c r="CH63" s="219"/>
      <c r="CI63" s="219"/>
      <c r="CJ63" s="219"/>
      <c r="CK63" s="219"/>
      <c r="CL63" s="219"/>
      <c r="CM63" s="219"/>
      <c r="CN63" s="219"/>
      <c r="CO63" s="219"/>
      <c r="CP63" s="219"/>
      <c r="CQ63" s="219"/>
      <c r="CR63" s="219"/>
      <c r="CS63" s="219"/>
      <c r="CT63" s="219"/>
      <c r="CU63" s="219"/>
      <c r="CV63" s="219"/>
      <c r="CW63" s="219"/>
      <c r="CX63" s="219"/>
      <c r="CY63" s="219"/>
      <c r="CZ63" s="219"/>
      <c r="DA63" s="219"/>
      <c r="DB63" s="219"/>
      <c r="DC63" s="219"/>
      <c r="DD63" s="219"/>
      <c r="DE63" s="219"/>
      <c r="DF63" s="219"/>
      <c r="DG63" s="219"/>
      <c r="DH63" s="219"/>
      <c r="DI63" s="219"/>
      <c r="DJ63" s="219"/>
      <c r="DK63" s="219"/>
      <c r="DL63" s="219"/>
      <c r="DM63" s="219"/>
      <c r="DN63" s="219"/>
      <c r="DO63" s="219"/>
      <c r="DP63" s="219"/>
      <c r="DQ63" s="219"/>
      <c r="DR63" s="219"/>
      <c r="DS63" s="219"/>
      <c r="DT63" s="219"/>
      <c r="DU63" s="219"/>
      <c r="DV63" s="219"/>
      <c r="DW63" s="219"/>
      <c r="DX63" s="219"/>
      <c r="DY63" s="219"/>
      <c r="DZ63" s="219"/>
      <c r="EA63" s="219"/>
      <c r="EB63" s="219"/>
      <c r="EC63" s="219"/>
      <c r="ED63" s="219"/>
      <c r="EE63" s="219"/>
      <c r="EF63" s="219"/>
      <c r="EG63" s="219"/>
      <c r="EH63" s="219"/>
      <c r="EI63" s="219"/>
      <c r="EJ63" s="219"/>
      <c r="EK63" s="219"/>
      <c r="EL63" s="219"/>
      <c r="EM63" s="219"/>
      <c r="EN63" s="219"/>
      <c r="EO63" s="219"/>
      <c r="EP63" s="219"/>
      <c r="EQ63" s="219"/>
      <c r="ER63" s="219"/>
      <c r="ES63" s="219"/>
      <c r="ET63" s="219"/>
      <c r="EU63" s="219"/>
      <c r="EV63" s="219"/>
      <c r="EW63" s="219"/>
      <c r="EX63" s="219"/>
      <c r="EY63" s="219"/>
      <c r="EZ63" s="219"/>
      <c r="FA63" s="219"/>
      <c r="FB63" s="219"/>
      <c r="FC63" s="219"/>
      <c r="FD63" s="219"/>
      <c r="FE63" s="219"/>
      <c r="FF63" s="219"/>
      <c r="FG63" s="219"/>
      <c r="FH63" s="219"/>
      <c r="FI63" s="219"/>
      <c r="FJ63" s="219"/>
      <c r="FK63" s="219"/>
      <c r="FL63" s="219"/>
      <c r="FM63" s="219"/>
      <c r="FN63" s="219"/>
      <c r="FO63" s="219"/>
      <c r="FP63" s="219"/>
      <c r="FQ63" s="219"/>
      <c r="FR63" s="219"/>
      <c r="FS63" s="219"/>
      <c r="FT63" s="219"/>
      <c r="FU63" s="219"/>
      <c r="FV63" s="219"/>
      <c r="FW63" s="219"/>
      <c r="FX63" s="219"/>
      <c r="FY63" s="219"/>
      <c r="FZ63" s="219"/>
      <c r="GA63" s="219"/>
      <c r="GB63" s="219"/>
      <c r="GC63" s="219"/>
      <c r="GD63" s="219"/>
      <c r="GE63" s="219"/>
      <c r="GF63" s="219"/>
      <c r="GG63" s="219"/>
      <c r="GH63" s="219"/>
      <c r="GI63" s="219"/>
      <c r="GJ63" s="219"/>
      <c r="GK63" s="219"/>
      <c r="GL63" s="219"/>
      <c r="GM63" s="219"/>
      <c r="GN63" s="219"/>
      <c r="GO63" s="219"/>
      <c r="GP63" s="219"/>
      <c r="GQ63" s="219"/>
      <c r="GR63" s="219"/>
      <c r="GS63" s="219"/>
      <c r="GT63" s="219"/>
      <c r="GU63" s="219"/>
      <c r="GV63" s="219"/>
      <c r="GW63" s="219"/>
      <c r="GX63" s="219"/>
      <c r="GY63" s="219"/>
      <c r="GZ63" s="219"/>
      <c r="HA63" s="219"/>
      <c r="HB63" s="219"/>
      <c r="HC63" s="219"/>
      <c r="HD63" s="219"/>
      <c r="HE63" s="219"/>
      <c r="HF63" s="219"/>
      <c r="HG63" s="219"/>
      <c r="HH63" s="219"/>
      <c r="HI63" s="219"/>
      <c r="HJ63" s="219"/>
      <c r="HK63" s="219"/>
      <c r="HL63" s="219"/>
      <c r="HM63" s="219"/>
      <c r="HN63" s="219"/>
      <c r="HO63" s="219"/>
      <c r="HP63" s="219"/>
      <c r="HQ63" s="219"/>
      <c r="HR63" s="219"/>
      <c r="HS63" s="219"/>
      <c r="HT63" s="219"/>
      <c r="HU63" s="219"/>
    </row>
    <row r="64" spans="5:229" s="217" customFormat="1" ht="12" customHeight="1" thickBot="1" x14ac:dyDescent="0.35">
      <c r="AV64" s="218"/>
      <c r="AW64" s="218"/>
      <c r="AX64" s="218"/>
      <c r="AY64" s="218"/>
      <c r="AZ64" s="218"/>
      <c r="BA64" s="218"/>
      <c r="BB64" s="218"/>
      <c r="BC64" s="218"/>
      <c r="BD64" s="218"/>
      <c r="BE64" s="218"/>
      <c r="BF64" s="218"/>
      <c r="BG64" s="218"/>
      <c r="BH64" s="219"/>
      <c r="BI64" s="219"/>
      <c r="BJ64" s="219"/>
      <c r="BK64" s="219"/>
      <c r="BL64" s="219"/>
      <c r="BM64" s="219"/>
      <c r="BN64" s="219"/>
      <c r="BO64" s="219"/>
      <c r="BP64" s="219"/>
      <c r="BQ64" s="219"/>
      <c r="BR64" s="219"/>
      <c r="BS64" s="219"/>
      <c r="BT64" s="219"/>
      <c r="BU64" s="219"/>
      <c r="BV64" s="219"/>
      <c r="BW64" s="219"/>
      <c r="BX64" s="219"/>
      <c r="BY64" s="219"/>
      <c r="BZ64" s="219"/>
      <c r="CA64" s="219"/>
      <c r="CB64" s="219"/>
      <c r="CC64" s="219"/>
      <c r="CD64" s="219"/>
      <c r="CE64" s="219"/>
      <c r="CF64" s="219"/>
      <c r="CG64" s="219"/>
      <c r="CH64" s="219"/>
      <c r="CI64" s="219"/>
      <c r="CJ64" s="219"/>
      <c r="CK64" s="219"/>
      <c r="CL64" s="219"/>
      <c r="CM64" s="219"/>
      <c r="CN64" s="219"/>
      <c r="CO64" s="219"/>
      <c r="CP64" s="219"/>
      <c r="CQ64" s="219"/>
      <c r="CR64" s="219"/>
      <c r="CS64" s="219"/>
      <c r="CT64" s="219"/>
      <c r="CU64" s="219"/>
      <c r="CV64" s="219"/>
      <c r="CW64" s="219"/>
      <c r="CX64" s="219"/>
      <c r="CY64" s="219"/>
      <c r="CZ64" s="219"/>
      <c r="DA64" s="219"/>
      <c r="DB64" s="219"/>
      <c r="DC64" s="219"/>
      <c r="DD64" s="219"/>
      <c r="DE64" s="219"/>
      <c r="DF64" s="219"/>
      <c r="DG64" s="219"/>
      <c r="DH64" s="219"/>
      <c r="DI64" s="219"/>
      <c r="DJ64" s="219"/>
      <c r="DK64" s="219"/>
      <c r="DL64" s="219"/>
      <c r="DM64" s="219"/>
      <c r="DN64" s="219"/>
      <c r="DO64" s="219"/>
      <c r="DP64" s="219"/>
      <c r="DQ64" s="219"/>
      <c r="DR64" s="219"/>
      <c r="DS64" s="219"/>
      <c r="DT64" s="219"/>
      <c r="DU64" s="219"/>
      <c r="DV64" s="219"/>
      <c r="DW64" s="219"/>
      <c r="DX64" s="219"/>
      <c r="DY64" s="219"/>
      <c r="DZ64" s="219"/>
      <c r="EA64" s="219"/>
      <c r="EB64" s="219"/>
      <c r="EC64" s="219"/>
      <c r="ED64" s="219"/>
      <c r="EE64" s="219"/>
      <c r="EF64" s="219"/>
      <c r="EG64" s="219"/>
      <c r="EH64" s="219"/>
      <c r="EI64" s="219"/>
      <c r="EJ64" s="219"/>
      <c r="EK64" s="219"/>
      <c r="EL64" s="219"/>
      <c r="EM64" s="219"/>
      <c r="EN64" s="219"/>
      <c r="EO64" s="219"/>
      <c r="EP64" s="219"/>
      <c r="EQ64" s="219"/>
      <c r="ER64" s="219"/>
      <c r="ES64" s="219"/>
      <c r="ET64" s="219"/>
      <c r="EU64" s="219"/>
      <c r="EV64" s="219"/>
      <c r="EW64" s="219"/>
      <c r="EX64" s="219"/>
      <c r="EY64" s="219"/>
      <c r="EZ64" s="219"/>
      <c r="FA64" s="219"/>
      <c r="FB64" s="219"/>
      <c r="FC64" s="219"/>
      <c r="FD64" s="219"/>
      <c r="FE64" s="219"/>
      <c r="FF64" s="219"/>
      <c r="FG64" s="219"/>
      <c r="FH64" s="219"/>
      <c r="FI64" s="219"/>
      <c r="FJ64" s="219"/>
      <c r="FK64" s="219"/>
      <c r="FL64" s="219"/>
      <c r="FM64" s="219"/>
      <c r="FN64" s="219"/>
      <c r="FO64" s="219"/>
      <c r="FP64" s="219"/>
      <c r="FQ64" s="219"/>
      <c r="FR64" s="219"/>
      <c r="FS64" s="219"/>
      <c r="FT64" s="219"/>
      <c r="FU64" s="219"/>
      <c r="FV64" s="219"/>
      <c r="FW64" s="219"/>
      <c r="FX64" s="219"/>
      <c r="FY64" s="219"/>
      <c r="FZ64" s="219"/>
      <c r="GA64" s="219"/>
      <c r="GB64" s="219"/>
      <c r="GC64" s="219"/>
      <c r="GD64" s="219"/>
      <c r="GE64" s="219"/>
      <c r="GF64" s="219"/>
      <c r="GG64" s="219"/>
      <c r="GH64" s="219"/>
      <c r="GI64" s="219"/>
      <c r="GJ64" s="219"/>
      <c r="GK64" s="219"/>
      <c r="GL64" s="219"/>
      <c r="GM64" s="219"/>
      <c r="GN64" s="219"/>
      <c r="GO64" s="219"/>
      <c r="GP64" s="219"/>
      <c r="GQ64" s="219"/>
      <c r="GR64" s="219"/>
      <c r="GS64" s="219"/>
      <c r="GT64" s="219"/>
      <c r="GU64" s="219"/>
      <c r="GV64" s="219"/>
      <c r="GW64" s="219"/>
      <c r="GX64" s="219"/>
      <c r="GY64" s="219"/>
      <c r="GZ64" s="219"/>
      <c r="HA64" s="219"/>
      <c r="HB64" s="219"/>
      <c r="HC64" s="219"/>
      <c r="HD64" s="219"/>
      <c r="HE64" s="219"/>
      <c r="HF64" s="219"/>
      <c r="HG64" s="219"/>
      <c r="HH64" s="219"/>
      <c r="HI64" s="219"/>
      <c r="HJ64" s="219"/>
      <c r="HK64" s="219"/>
      <c r="HL64" s="219"/>
      <c r="HM64" s="219"/>
      <c r="HN64" s="219"/>
      <c r="HO64" s="219"/>
      <c r="HP64" s="219"/>
      <c r="HQ64" s="219"/>
      <c r="HR64" s="219"/>
      <c r="HS64" s="219"/>
      <c r="HT64" s="219"/>
      <c r="HU64" s="219"/>
    </row>
    <row r="65" spans="1:229" s="217" customFormat="1" ht="12" customHeight="1" x14ac:dyDescent="0.3">
      <c r="E65" s="338" t="s">
        <v>1090</v>
      </c>
      <c r="F65" s="339"/>
      <c r="G65" s="339"/>
      <c r="H65" s="339"/>
      <c r="I65" s="339"/>
      <c r="J65" s="339"/>
      <c r="K65" s="339"/>
      <c r="L65" s="339"/>
      <c r="M65" s="339"/>
      <c r="N65" s="339"/>
      <c r="O65" s="339"/>
      <c r="P65" s="339"/>
      <c r="Q65" s="340"/>
      <c r="T65" s="326">
        <f>Y65+AD65+AI65+AN65+AS65</f>
        <v>0</v>
      </c>
      <c r="U65" s="327"/>
      <c r="V65" s="328"/>
      <c r="W65" s="220"/>
      <c r="X65" s="220"/>
      <c r="Y65" s="332"/>
      <c r="Z65" s="333"/>
      <c r="AA65" s="334"/>
      <c r="AB65" s="220"/>
      <c r="AC65" s="220"/>
      <c r="AD65" s="332"/>
      <c r="AE65" s="333"/>
      <c r="AF65" s="334"/>
      <c r="AG65" s="220"/>
      <c r="AH65" s="220"/>
      <c r="AI65" s="332"/>
      <c r="AJ65" s="333"/>
      <c r="AK65" s="334"/>
      <c r="AL65" s="220"/>
      <c r="AM65" s="220"/>
      <c r="AN65" s="332"/>
      <c r="AO65" s="333"/>
      <c r="AP65" s="334"/>
      <c r="AQ65" s="220"/>
      <c r="AR65" s="220"/>
      <c r="AS65" s="346"/>
      <c r="AT65" s="346"/>
      <c r="AU65" s="346"/>
      <c r="AV65" s="218"/>
      <c r="AW65" s="218"/>
      <c r="AX65" s="218"/>
      <c r="AY65" s="218"/>
      <c r="AZ65" s="218"/>
      <c r="BA65" s="218"/>
      <c r="BB65" s="218"/>
      <c r="BC65" s="218"/>
      <c r="BD65" s="218"/>
      <c r="BE65" s="218"/>
      <c r="BF65" s="218"/>
      <c r="BG65" s="218"/>
      <c r="BH65" s="219"/>
      <c r="BI65" s="219"/>
      <c r="BJ65" s="219"/>
      <c r="BK65" s="219"/>
      <c r="BL65" s="219"/>
      <c r="BM65" s="219"/>
      <c r="BN65" s="219"/>
      <c r="BO65" s="219"/>
      <c r="BP65" s="219"/>
      <c r="BQ65" s="219"/>
      <c r="BR65" s="219"/>
      <c r="BS65" s="219"/>
      <c r="BT65" s="219"/>
      <c r="BU65" s="219"/>
      <c r="BV65" s="219"/>
      <c r="BW65" s="219"/>
      <c r="BX65" s="219"/>
      <c r="BY65" s="219"/>
      <c r="BZ65" s="219"/>
      <c r="CA65" s="219"/>
      <c r="CB65" s="219"/>
      <c r="CC65" s="219"/>
      <c r="CD65" s="219"/>
      <c r="CE65" s="219"/>
      <c r="CF65" s="219"/>
      <c r="CG65" s="219"/>
      <c r="CH65" s="219"/>
      <c r="CI65" s="219"/>
      <c r="CJ65" s="219"/>
      <c r="CK65" s="219"/>
      <c r="CL65" s="219"/>
      <c r="CM65" s="219"/>
      <c r="CN65" s="219"/>
      <c r="CO65" s="219"/>
      <c r="CP65" s="219"/>
      <c r="CQ65" s="219"/>
      <c r="CR65" s="219"/>
      <c r="CS65" s="219"/>
      <c r="CT65" s="219"/>
      <c r="CU65" s="219"/>
      <c r="CV65" s="219"/>
      <c r="CW65" s="219"/>
      <c r="CX65" s="219"/>
      <c r="CY65" s="219"/>
      <c r="CZ65" s="219"/>
      <c r="DA65" s="219"/>
      <c r="DB65" s="219"/>
      <c r="DC65" s="219"/>
      <c r="DD65" s="219"/>
      <c r="DE65" s="219"/>
      <c r="DF65" s="219"/>
      <c r="DG65" s="219"/>
      <c r="DH65" s="219"/>
      <c r="DI65" s="219"/>
      <c r="DJ65" s="219"/>
      <c r="DK65" s="219"/>
      <c r="DL65" s="219"/>
      <c r="DM65" s="219"/>
      <c r="DN65" s="219"/>
      <c r="DO65" s="219"/>
      <c r="DP65" s="219"/>
      <c r="DQ65" s="219"/>
      <c r="DR65" s="219"/>
      <c r="DS65" s="219"/>
      <c r="DT65" s="219"/>
      <c r="DU65" s="219"/>
      <c r="DV65" s="219"/>
      <c r="DW65" s="219"/>
      <c r="DX65" s="219"/>
      <c r="DY65" s="219"/>
      <c r="DZ65" s="219"/>
      <c r="EA65" s="219"/>
      <c r="EB65" s="219"/>
      <c r="EC65" s="219"/>
      <c r="ED65" s="219"/>
      <c r="EE65" s="219"/>
      <c r="EF65" s="219"/>
      <c r="EG65" s="219"/>
      <c r="EH65" s="219"/>
      <c r="EI65" s="219"/>
      <c r="EJ65" s="219"/>
      <c r="EK65" s="219"/>
      <c r="EL65" s="219"/>
      <c r="EM65" s="219"/>
      <c r="EN65" s="219"/>
      <c r="EO65" s="219"/>
      <c r="EP65" s="219"/>
      <c r="EQ65" s="219"/>
      <c r="ER65" s="219"/>
      <c r="ES65" s="219"/>
      <c r="ET65" s="219"/>
      <c r="EU65" s="219"/>
      <c r="EV65" s="219"/>
      <c r="EW65" s="219"/>
      <c r="EX65" s="219"/>
      <c r="EY65" s="219"/>
      <c r="EZ65" s="219"/>
      <c r="FA65" s="219"/>
      <c r="FB65" s="219"/>
      <c r="FC65" s="219"/>
      <c r="FD65" s="219"/>
      <c r="FE65" s="219"/>
      <c r="FF65" s="219"/>
      <c r="FG65" s="219"/>
      <c r="FH65" s="219"/>
      <c r="FI65" s="219"/>
      <c r="FJ65" s="219"/>
      <c r="FK65" s="219"/>
      <c r="FL65" s="219"/>
      <c r="FM65" s="219"/>
      <c r="FN65" s="219"/>
      <c r="FO65" s="219"/>
      <c r="FP65" s="219"/>
      <c r="FQ65" s="219"/>
      <c r="FR65" s="219"/>
      <c r="FS65" s="219"/>
      <c r="FT65" s="219"/>
      <c r="FU65" s="219"/>
      <c r="FV65" s="219"/>
      <c r="FW65" s="219"/>
      <c r="FX65" s="219"/>
      <c r="FY65" s="219"/>
      <c r="FZ65" s="219"/>
      <c r="GA65" s="219"/>
      <c r="GB65" s="219"/>
      <c r="GC65" s="219"/>
      <c r="GD65" s="219"/>
      <c r="GE65" s="219"/>
      <c r="GF65" s="219"/>
      <c r="GG65" s="219"/>
      <c r="GH65" s="219"/>
      <c r="GI65" s="219"/>
      <c r="GJ65" s="219"/>
      <c r="GK65" s="219"/>
      <c r="GL65" s="219"/>
      <c r="GM65" s="219"/>
      <c r="GN65" s="219"/>
      <c r="GO65" s="219"/>
      <c r="GP65" s="219"/>
      <c r="GQ65" s="219"/>
      <c r="GR65" s="219"/>
      <c r="GS65" s="219"/>
      <c r="GT65" s="219"/>
      <c r="GU65" s="219"/>
      <c r="GV65" s="219"/>
      <c r="GW65" s="219"/>
      <c r="GX65" s="219"/>
      <c r="GY65" s="219"/>
      <c r="GZ65" s="219"/>
      <c r="HA65" s="219"/>
      <c r="HB65" s="219"/>
      <c r="HC65" s="219"/>
      <c r="HD65" s="219"/>
      <c r="HE65" s="219"/>
      <c r="HF65" s="219"/>
      <c r="HG65" s="219"/>
      <c r="HH65" s="219"/>
      <c r="HI65" s="219"/>
      <c r="HJ65" s="219"/>
      <c r="HK65" s="219"/>
      <c r="HL65" s="219"/>
      <c r="HM65" s="219"/>
      <c r="HN65" s="219"/>
      <c r="HO65" s="219"/>
      <c r="HP65" s="219"/>
      <c r="HQ65" s="219"/>
      <c r="HR65" s="219"/>
      <c r="HS65" s="219"/>
      <c r="HT65" s="219"/>
      <c r="HU65" s="219"/>
    </row>
    <row r="66" spans="1:229" s="217" customFormat="1" ht="12" customHeight="1" thickBot="1" x14ac:dyDescent="0.35">
      <c r="E66" s="341"/>
      <c r="F66" s="342"/>
      <c r="G66" s="342"/>
      <c r="H66" s="342"/>
      <c r="I66" s="342"/>
      <c r="J66" s="342"/>
      <c r="K66" s="342"/>
      <c r="L66" s="342"/>
      <c r="M66" s="342"/>
      <c r="N66" s="342"/>
      <c r="O66" s="342"/>
      <c r="P66" s="342"/>
      <c r="Q66" s="343"/>
      <c r="T66" s="329"/>
      <c r="U66" s="330"/>
      <c r="V66" s="331"/>
      <c r="W66" s="220"/>
      <c r="X66" s="220"/>
      <c r="Y66" s="335"/>
      <c r="Z66" s="336"/>
      <c r="AA66" s="337"/>
      <c r="AB66" s="220"/>
      <c r="AC66" s="220"/>
      <c r="AD66" s="335"/>
      <c r="AE66" s="336"/>
      <c r="AF66" s="337"/>
      <c r="AG66" s="220"/>
      <c r="AH66" s="220"/>
      <c r="AI66" s="335"/>
      <c r="AJ66" s="336"/>
      <c r="AK66" s="337"/>
      <c r="AL66" s="220"/>
      <c r="AM66" s="220"/>
      <c r="AN66" s="335"/>
      <c r="AO66" s="336"/>
      <c r="AP66" s="337"/>
      <c r="AQ66" s="220"/>
      <c r="AR66" s="220"/>
      <c r="AS66" s="346"/>
      <c r="AT66" s="346"/>
      <c r="AU66" s="346"/>
      <c r="AV66" s="218"/>
      <c r="AW66" s="218"/>
      <c r="AX66" s="218"/>
      <c r="AY66" s="218"/>
      <c r="AZ66" s="218"/>
      <c r="BA66" s="218"/>
      <c r="BB66" s="218"/>
      <c r="BC66" s="218"/>
      <c r="BD66" s="218"/>
      <c r="BE66" s="218"/>
      <c r="BF66" s="218"/>
      <c r="BG66" s="218"/>
      <c r="BH66" s="219"/>
      <c r="BI66" s="219"/>
      <c r="BJ66" s="219"/>
      <c r="BK66" s="219"/>
      <c r="BL66" s="219"/>
      <c r="BM66" s="219"/>
      <c r="BN66" s="219"/>
      <c r="BO66" s="219"/>
      <c r="BP66" s="219"/>
      <c r="BQ66" s="219"/>
      <c r="BR66" s="219"/>
      <c r="BS66" s="219"/>
      <c r="BT66" s="219"/>
      <c r="BU66" s="219"/>
      <c r="BV66" s="219"/>
      <c r="BW66" s="219"/>
      <c r="BX66" s="219"/>
      <c r="BY66" s="219"/>
      <c r="BZ66" s="219"/>
      <c r="CA66" s="219"/>
      <c r="CB66" s="219"/>
      <c r="CC66" s="219"/>
      <c r="CD66" s="219"/>
      <c r="CE66" s="219"/>
      <c r="CF66" s="219"/>
      <c r="CG66" s="219"/>
      <c r="CH66" s="219"/>
      <c r="CI66" s="219"/>
      <c r="CJ66" s="219"/>
      <c r="CK66" s="219"/>
      <c r="CL66" s="219"/>
      <c r="CM66" s="219"/>
      <c r="CN66" s="219"/>
      <c r="CO66" s="219"/>
      <c r="CP66" s="219"/>
      <c r="CQ66" s="219"/>
      <c r="CR66" s="219"/>
      <c r="CS66" s="219"/>
      <c r="CT66" s="219"/>
      <c r="CU66" s="219"/>
      <c r="CV66" s="219"/>
      <c r="CW66" s="219"/>
      <c r="CX66" s="219"/>
      <c r="CY66" s="219"/>
      <c r="CZ66" s="219"/>
      <c r="DA66" s="219"/>
      <c r="DB66" s="219"/>
      <c r="DC66" s="219"/>
      <c r="DD66" s="219"/>
      <c r="DE66" s="219"/>
      <c r="DF66" s="219"/>
      <c r="DG66" s="219"/>
      <c r="DH66" s="219"/>
      <c r="DI66" s="219"/>
      <c r="DJ66" s="219"/>
      <c r="DK66" s="219"/>
      <c r="DL66" s="219"/>
      <c r="DM66" s="219"/>
      <c r="DN66" s="219"/>
      <c r="DO66" s="219"/>
      <c r="DP66" s="219"/>
      <c r="DQ66" s="219"/>
      <c r="DR66" s="219"/>
      <c r="DS66" s="219"/>
      <c r="DT66" s="219"/>
      <c r="DU66" s="219"/>
      <c r="DV66" s="219"/>
      <c r="DW66" s="219"/>
      <c r="DX66" s="219"/>
      <c r="DY66" s="219"/>
      <c r="DZ66" s="219"/>
      <c r="EA66" s="219"/>
      <c r="EB66" s="219"/>
      <c r="EC66" s="219"/>
      <c r="ED66" s="219"/>
      <c r="EE66" s="219"/>
      <c r="EF66" s="219"/>
      <c r="EG66" s="219"/>
      <c r="EH66" s="219"/>
      <c r="EI66" s="219"/>
      <c r="EJ66" s="219"/>
      <c r="EK66" s="219"/>
      <c r="EL66" s="219"/>
      <c r="EM66" s="219"/>
      <c r="EN66" s="219"/>
      <c r="EO66" s="219"/>
      <c r="EP66" s="219"/>
      <c r="EQ66" s="219"/>
      <c r="ER66" s="219"/>
      <c r="ES66" s="219"/>
      <c r="ET66" s="219"/>
      <c r="EU66" s="219"/>
      <c r="EV66" s="219"/>
      <c r="EW66" s="219"/>
      <c r="EX66" s="219"/>
      <c r="EY66" s="219"/>
      <c r="EZ66" s="219"/>
      <c r="FA66" s="219"/>
      <c r="FB66" s="219"/>
      <c r="FC66" s="219"/>
      <c r="FD66" s="219"/>
      <c r="FE66" s="219"/>
      <c r="FF66" s="219"/>
      <c r="FG66" s="219"/>
      <c r="FH66" s="219"/>
      <c r="FI66" s="219"/>
      <c r="FJ66" s="219"/>
      <c r="FK66" s="219"/>
      <c r="FL66" s="219"/>
      <c r="FM66" s="219"/>
      <c r="FN66" s="219"/>
      <c r="FO66" s="219"/>
      <c r="FP66" s="219"/>
      <c r="FQ66" s="219"/>
      <c r="FR66" s="219"/>
      <c r="FS66" s="219"/>
      <c r="FT66" s="219"/>
      <c r="FU66" s="219"/>
      <c r="FV66" s="219"/>
      <c r="FW66" s="219"/>
      <c r="FX66" s="219"/>
      <c r="FY66" s="219"/>
      <c r="FZ66" s="219"/>
      <c r="GA66" s="219"/>
      <c r="GB66" s="219"/>
      <c r="GC66" s="219"/>
      <c r="GD66" s="219"/>
      <c r="GE66" s="219"/>
      <c r="GF66" s="219"/>
      <c r="GG66" s="219"/>
      <c r="GH66" s="219"/>
      <c r="GI66" s="219"/>
      <c r="GJ66" s="219"/>
      <c r="GK66" s="219"/>
      <c r="GL66" s="219"/>
      <c r="GM66" s="219"/>
      <c r="GN66" s="219"/>
      <c r="GO66" s="219"/>
      <c r="GP66" s="219"/>
      <c r="GQ66" s="219"/>
      <c r="GR66" s="219"/>
      <c r="GS66" s="219"/>
      <c r="GT66" s="219"/>
      <c r="GU66" s="219"/>
      <c r="GV66" s="219"/>
      <c r="GW66" s="219"/>
      <c r="GX66" s="219"/>
      <c r="GY66" s="219"/>
      <c r="GZ66" s="219"/>
      <c r="HA66" s="219"/>
      <c r="HB66" s="219"/>
      <c r="HC66" s="219"/>
      <c r="HD66" s="219"/>
      <c r="HE66" s="219"/>
      <c r="HF66" s="219"/>
      <c r="HG66" s="219"/>
      <c r="HH66" s="219"/>
      <c r="HI66" s="219"/>
      <c r="HJ66" s="219"/>
      <c r="HK66" s="219"/>
      <c r="HL66" s="219"/>
      <c r="HM66" s="219"/>
      <c r="HN66" s="219"/>
      <c r="HO66" s="219"/>
      <c r="HP66" s="219"/>
      <c r="HQ66" s="219"/>
      <c r="HR66" s="219"/>
      <c r="HS66" s="219"/>
      <c r="HT66" s="219"/>
      <c r="HU66" s="219"/>
    </row>
    <row r="67" spans="1:229" s="217" customFormat="1" ht="12" customHeight="1" thickBot="1" x14ac:dyDescent="0.35">
      <c r="AV67" s="218"/>
      <c r="AW67" s="218"/>
      <c r="AX67" s="218"/>
      <c r="AY67" s="218"/>
      <c r="AZ67" s="218"/>
      <c r="BA67" s="218"/>
      <c r="BB67" s="218"/>
      <c r="BC67" s="218"/>
      <c r="BD67" s="218"/>
      <c r="BE67" s="218"/>
      <c r="BF67" s="218"/>
      <c r="BG67" s="218"/>
      <c r="BH67" s="219"/>
      <c r="BI67" s="219"/>
      <c r="BJ67" s="219"/>
      <c r="BK67" s="219"/>
      <c r="BL67" s="219"/>
      <c r="BM67" s="219"/>
      <c r="BN67" s="219"/>
      <c r="BO67" s="219"/>
      <c r="BP67" s="219"/>
      <c r="BQ67" s="219"/>
      <c r="BR67" s="219"/>
      <c r="BS67" s="219"/>
      <c r="BT67" s="219"/>
      <c r="BU67" s="219"/>
      <c r="BV67" s="219"/>
      <c r="BW67" s="219"/>
      <c r="BX67" s="219"/>
      <c r="BY67" s="219"/>
      <c r="BZ67" s="219"/>
      <c r="CA67" s="219"/>
      <c r="CB67" s="219"/>
      <c r="CC67" s="219"/>
      <c r="CD67" s="219"/>
      <c r="CE67" s="219"/>
      <c r="CF67" s="219"/>
      <c r="CG67" s="219"/>
      <c r="CH67" s="219"/>
      <c r="CI67" s="219"/>
      <c r="CJ67" s="219"/>
      <c r="CK67" s="219"/>
      <c r="CL67" s="219"/>
      <c r="CM67" s="219"/>
      <c r="CN67" s="219"/>
      <c r="CO67" s="219"/>
      <c r="CP67" s="219"/>
      <c r="CQ67" s="219"/>
      <c r="CR67" s="219"/>
      <c r="CS67" s="219"/>
      <c r="CT67" s="219"/>
      <c r="CU67" s="219"/>
      <c r="CV67" s="219"/>
      <c r="CW67" s="219"/>
      <c r="CX67" s="219"/>
      <c r="CY67" s="219"/>
      <c r="CZ67" s="219"/>
      <c r="DA67" s="219"/>
      <c r="DB67" s="219"/>
      <c r="DC67" s="219"/>
      <c r="DD67" s="219"/>
      <c r="DE67" s="219"/>
      <c r="DF67" s="219"/>
      <c r="DG67" s="219"/>
      <c r="DH67" s="219"/>
      <c r="DI67" s="219"/>
      <c r="DJ67" s="219"/>
      <c r="DK67" s="219"/>
      <c r="DL67" s="219"/>
      <c r="DM67" s="219"/>
      <c r="DN67" s="219"/>
      <c r="DO67" s="219"/>
      <c r="DP67" s="219"/>
      <c r="DQ67" s="219"/>
      <c r="DR67" s="219"/>
      <c r="DS67" s="219"/>
      <c r="DT67" s="219"/>
      <c r="DU67" s="219"/>
      <c r="DV67" s="219"/>
      <c r="DW67" s="219"/>
      <c r="DX67" s="219"/>
      <c r="DY67" s="219"/>
      <c r="DZ67" s="219"/>
      <c r="EA67" s="219"/>
      <c r="EB67" s="219"/>
      <c r="EC67" s="219"/>
      <c r="ED67" s="219"/>
      <c r="EE67" s="219"/>
      <c r="EF67" s="219"/>
      <c r="EG67" s="219"/>
      <c r="EH67" s="219"/>
      <c r="EI67" s="219"/>
      <c r="EJ67" s="219"/>
      <c r="EK67" s="219"/>
      <c r="EL67" s="219"/>
      <c r="EM67" s="219"/>
      <c r="EN67" s="219"/>
      <c r="EO67" s="219"/>
      <c r="EP67" s="219"/>
      <c r="EQ67" s="219"/>
      <c r="ER67" s="219"/>
      <c r="ES67" s="219"/>
      <c r="ET67" s="219"/>
      <c r="EU67" s="219"/>
      <c r="EV67" s="219"/>
      <c r="EW67" s="219"/>
      <c r="EX67" s="219"/>
      <c r="EY67" s="219"/>
      <c r="EZ67" s="219"/>
      <c r="FA67" s="219"/>
      <c r="FB67" s="219"/>
      <c r="FC67" s="219"/>
      <c r="FD67" s="219"/>
      <c r="FE67" s="219"/>
      <c r="FF67" s="219"/>
      <c r="FG67" s="219"/>
      <c r="FH67" s="219"/>
      <c r="FI67" s="219"/>
      <c r="FJ67" s="219"/>
      <c r="FK67" s="219"/>
      <c r="FL67" s="219"/>
      <c r="FM67" s="219"/>
      <c r="FN67" s="219"/>
      <c r="FO67" s="219"/>
      <c r="FP67" s="219"/>
      <c r="FQ67" s="219"/>
      <c r="FR67" s="219"/>
      <c r="FS67" s="219"/>
      <c r="FT67" s="219"/>
      <c r="FU67" s="219"/>
      <c r="FV67" s="219"/>
      <c r="FW67" s="219"/>
      <c r="FX67" s="219"/>
      <c r="FY67" s="219"/>
      <c r="FZ67" s="219"/>
      <c r="GA67" s="219"/>
      <c r="GB67" s="219"/>
      <c r="GC67" s="219"/>
      <c r="GD67" s="219"/>
      <c r="GE67" s="219"/>
      <c r="GF67" s="219"/>
      <c r="GG67" s="219"/>
      <c r="GH67" s="219"/>
      <c r="GI67" s="219"/>
      <c r="GJ67" s="219"/>
      <c r="GK67" s="219"/>
      <c r="GL67" s="219"/>
      <c r="GM67" s="219"/>
      <c r="GN67" s="219"/>
      <c r="GO67" s="219"/>
      <c r="GP67" s="219"/>
      <c r="GQ67" s="219"/>
      <c r="GR67" s="219"/>
      <c r="GS67" s="219"/>
      <c r="GT67" s="219"/>
      <c r="GU67" s="219"/>
      <c r="GV67" s="219"/>
      <c r="GW67" s="219"/>
      <c r="GX67" s="219"/>
      <c r="GY67" s="219"/>
      <c r="GZ67" s="219"/>
      <c r="HA67" s="219"/>
      <c r="HB67" s="219"/>
      <c r="HC67" s="219"/>
      <c r="HD67" s="219"/>
      <c r="HE67" s="219"/>
      <c r="HF67" s="219"/>
      <c r="HG67" s="219"/>
      <c r="HH67" s="219"/>
      <c r="HI67" s="219"/>
      <c r="HJ67" s="219"/>
      <c r="HK67" s="219"/>
      <c r="HL67" s="219"/>
      <c r="HM67" s="219"/>
      <c r="HN67" s="219"/>
      <c r="HO67" s="219"/>
      <c r="HP67" s="219"/>
      <c r="HQ67" s="219"/>
      <c r="HR67" s="219"/>
      <c r="HS67" s="219"/>
      <c r="HT67" s="219"/>
      <c r="HU67" s="219"/>
    </row>
    <row r="68" spans="1:229" s="217" customFormat="1" ht="12" customHeight="1" x14ac:dyDescent="0.3">
      <c r="E68" s="338" t="s">
        <v>183</v>
      </c>
      <c r="F68" s="339"/>
      <c r="G68" s="339"/>
      <c r="H68" s="339"/>
      <c r="I68" s="339"/>
      <c r="J68" s="339"/>
      <c r="K68" s="339"/>
      <c r="L68" s="339"/>
      <c r="M68" s="339"/>
      <c r="N68" s="339"/>
      <c r="O68" s="339"/>
      <c r="P68" s="339"/>
      <c r="Q68" s="340"/>
      <c r="T68" s="326">
        <f>Y68+AD68+AI68+AN68+AS68</f>
        <v>0</v>
      </c>
      <c r="U68" s="327"/>
      <c r="V68" s="328"/>
      <c r="W68" s="220"/>
      <c r="X68" s="220"/>
      <c r="Y68" s="332"/>
      <c r="Z68" s="333"/>
      <c r="AA68" s="334"/>
      <c r="AB68" s="220"/>
      <c r="AC68" s="220"/>
      <c r="AD68" s="332"/>
      <c r="AE68" s="333"/>
      <c r="AF68" s="334"/>
      <c r="AH68" s="220"/>
      <c r="AI68" s="332"/>
      <c r="AJ68" s="333"/>
      <c r="AK68" s="334"/>
      <c r="AL68" s="220"/>
      <c r="AM68" s="220"/>
      <c r="AN68" s="332"/>
      <c r="AO68" s="333"/>
      <c r="AP68" s="334"/>
      <c r="AQ68" s="220"/>
      <c r="AR68" s="220"/>
      <c r="AS68" s="346"/>
      <c r="AT68" s="346"/>
      <c r="AU68" s="346"/>
      <c r="AV68" s="218"/>
      <c r="AW68" s="218"/>
      <c r="AX68" s="218"/>
      <c r="AY68" s="218"/>
      <c r="AZ68" s="218"/>
      <c r="BA68" s="218"/>
      <c r="BB68" s="218"/>
      <c r="BC68" s="218"/>
      <c r="BD68" s="218"/>
      <c r="BE68" s="218"/>
      <c r="BF68" s="218"/>
      <c r="BG68" s="218"/>
      <c r="BH68" s="219"/>
      <c r="BI68" s="219"/>
      <c r="BJ68" s="219"/>
      <c r="BK68" s="219"/>
      <c r="BL68" s="219"/>
      <c r="BM68" s="219"/>
      <c r="BN68" s="219"/>
      <c r="BO68" s="219"/>
      <c r="BP68" s="219"/>
      <c r="BQ68" s="219"/>
      <c r="BR68" s="219"/>
      <c r="BS68" s="219"/>
      <c r="BT68" s="219"/>
      <c r="BU68" s="219"/>
      <c r="BV68" s="219"/>
      <c r="BW68" s="219"/>
      <c r="BX68" s="219"/>
      <c r="BY68" s="219"/>
      <c r="BZ68" s="219"/>
      <c r="CA68" s="219"/>
      <c r="CB68" s="219"/>
      <c r="CC68" s="219"/>
      <c r="CD68" s="219"/>
      <c r="CE68" s="219"/>
      <c r="CF68" s="219"/>
      <c r="CG68" s="219"/>
      <c r="CH68" s="219"/>
      <c r="CI68" s="219"/>
      <c r="CJ68" s="219"/>
      <c r="CK68" s="219"/>
      <c r="CL68" s="219"/>
      <c r="CM68" s="219"/>
      <c r="CN68" s="219"/>
      <c r="CO68" s="219"/>
      <c r="CP68" s="219"/>
      <c r="CQ68" s="219"/>
      <c r="CR68" s="219"/>
      <c r="CS68" s="219"/>
      <c r="CT68" s="219"/>
      <c r="CU68" s="219"/>
      <c r="CV68" s="219"/>
      <c r="CW68" s="219"/>
      <c r="CX68" s="219"/>
      <c r="CY68" s="219"/>
      <c r="CZ68" s="219"/>
      <c r="DA68" s="219"/>
      <c r="DB68" s="219"/>
      <c r="DC68" s="219"/>
      <c r="DD68" s="219"/>
      <c r="DE68" s="219"/>
      <c r="DF68" s="219"/>
      <c r="DG68" s="219"/>
      <c r="DH68" s="219"/>
      <c r="DI68" s="219"/>
      <c r="DJ68" s="219"/>
      <c r="DK68" s="219"/>
      <c r="DL68" s="219"/>
      <c r="DM68" s="219"/>
      <c r="DN68" s="219"/>
      <c r="DO68" s="219"/>
      <c r="DP68" s="219"/>
      <c r="DQ68" s="219"/>
      <c r="DR68" s="219"/>
      <c r="DS68" s="219"/>
      <c r="DT68" s="219"/>
      <c r="DU68" s="219"/>
      <c r="DV68" s="219"/>
      <c r="DW68" s="219"/>
      <c r="DX68" s="219"/>
      <c r="DY68" s="219"/>
      <c r="DZ68" s="219"/>
      <c r="EA68" s="219"/>
      <c r="EB68" s="219"/>
      <c r="EC68" s="219"/>
      <c r="ED68" s="219"/>
      <c r="EE68" s="219"/>
      <c r="EF68" s="219"/>
      <c r="EG68" s="219"/>
      <c r="EH68" s="219"/>
      <c r="EI68" s="219"/>
      <c r="EJ68" s="219"/>
      <c r="EK68" s="219"/>
      <c r="EL68" s="219"/>
      <c r="EM68" s="219"/>
      <c r="EN68" s="219"/>
      <c r="EO68" s="219"/>
      <c r="EP68" s="219"/>
      <c r="EQ68" s="219"/>
      <c r="ER68" s="219"/>
      <c r="ES68" s="219"/>
      <c r="ET68" s="219"/>
      <c r="EU68" s="219"/>
      <c r="EV68" s="219"/>
      <c r="EW68" s="219"/>
      <c r="EX68" s="219"/>
      <c r="EY68" s="219"/>
      <c r="EZ68" s="219"/>
      <c r="FA68" s="219"/>
      <c r="FB68" s="219"/>
      <c r="FC68" s="219"/>
      <c r="FD68" s="219"/>
      <c r="FE68" s="219"/>
      <c r="FF68" s="219"/>
      <c r="FG68" s="219"/>
      <c r="FH68" s="219"/>
      <c r="FI68" s="219"/>
      <c r="FJ68" s="219"/>
      <c r="FK68" s="219"/>
      <c r="FL68" s="219"/>
      <c r="FM68" s="219"/>
      <c r="FN68" s="219"/>
      <c r="FO68" s="219"/>
      <c r="FP68" s="219"/>
      <c r="FQ68" s="219"/>
      <c r="FR68" s="219"/>
      <c r="FS68" s="219"/>
      <c r="FT68" s="219"/>
      <c r="FU68" s="219"/>
      <c r="FV68" s="219"/>
      <c r="FW68" s="219"/>
      <c r="FX68" s="219"/>
      <c r="FY68" s="219"/>
      <c r="FZ68" s="219"/>
      <c r="GA68" s="219"/>
      <c r="GB68" s="219"/>
      <c r="GC68" s="219"/>
      <c r="GD68" s="219"/>
      <c r="GE68" s="219"/>
      <c r="GF68" s="219"/>
      <c r="GG68" s="219"/>
      <c r="GH68" s="219"/>
      <c r="GI68" s="219"/>
      <c r="GJ68" s="219"/>
      <c r="GK68" s="219"/>
      <c r="GL68" s="219"/>
      <c r="GM68" s="219"/>
      <c r="GN68" s="219"/>
      <c r="GO68" s="219"/>
      <c r="GP68" s="219"/>
      <c r="GQ68" s="219"/>
      <c r="GR68" s="219"/>
      <c r="GS68" s="219"/>
      <c r="GT68" s="219"/>
      <c r="GU68" s="219"/>
      <c r="GV68" s="219"/>
      <c r="GW68" s="219"/>
      <c r="GX68" s="219"/>
      <c r="GY68" s="219"/>
      <c r="GZ68" s="219"/>
      <c r="HA68" s="219"/>
      <c r="HB68" s="219"/>
      <c r="HC68" s="219"/>
      <c r="HD68" s="219"/>
      <c r="HE68" s="219"/>
      <c r="HF68" s="219"/>
      <c r="HG68" s="219"/>
      <c r="HH68" s="219"/>
      <c r="HI68" s="219"/>
      <c r="HJ68" s="219"/>
      <c r="HK68" s="219"/>
      <c r="HL68" s="219"/>
      <c r="HM68" s="219"/>
      <c r="HN68" s="219"/>
      <c r="HO68" s="219"/>
      <c r="HP68" s="219"/>
      <c r="HQ68" s="219"/>
      <c r="HR68" s="219"/>
      <c r="HS68" s="219"/>
      <c r="HT68" s="219"/>
      <c r="HU68" s="219"/>
    </row>
    <row r="69" spans="1:229" s="217" customFormat="1" ht="12" customHeight="1" thickBot="1" x14ac:dyDescent="0.35">
      <c r="E69" s="341"/>
      <c r="F69" s="342"/>
      <c r="G69" s="342"/>
      <c r="H69" s="342"/>
      <c r="I69" s="342"/>
      <c r="J69" s="342"/>
      <c r="K69" s="342"/>
      <c r="L69" s="342"/>
      <c r="M69" s="342"/>
      <c r="N69" s="342"/>
      <c r="O69" s="342"/>
      <c r="P69" s="342"/>
      <c r="Q69" s="343"/>
      <c r="T69" s="329"/>
      <c r="U69" s="330"/>
      <c r="V69" s="331"/>
      <c r="W69" s="220"/>
      <c r="X69" s="220"/>
      <c r="Y69" s="335"/>
      <c r="Z69" s="336"/>
      <c r="AA69" s="337"/>
      <c r="AB69" s="220"/>
      <c r="AC69" s="220"/>
      <c r="AD69" s="335"/>
      <c r="AE69" s="336"/>
      <c r="AF69" s="337"/>
      <c r="AH69" s="220"/>
      <c r="AI69" s="335"/>
      <c r="AJ69" s="336"/>
      <c r="AK69" s="337"/>
      <c r="AL69" s="220"/>
      <c r="AM69" s="220"/>
      <c r="AN69" s="335"/>
      <c r="AO69" s="336"/>
      <c r="AP69" s="337"/>
      <c r="AQ69" s="220"/>
      <c r="AR69" s="220"/>
      <c r="AS69" s="346"/>
      <c r="AT69" s="346"/>
      <c r="AU69" s="346"/>
      <c r="AV69" s="218"/>
      <c r="AW69" s="218"/>
      <c r="AX69" s="218"/>
      <c r="AY69" s="218"/>
      <c r="AZ69" s="218"/>
      <c r="BA69" s="218"/>
      <c r="BB69" s="218"/>
      <c r="BC69" s="218"/>
      <c r="BD69" s="218"/>
      <c r="BE69" s="218"/>
      <c r="BF69" s="218"/>
      <c r="BG69" s="218"/>
      <c r="BH69" s="219"/>
      <c r="BI69" s="219"/>
      <c r="BJ69" s="219"/>
      <c r="BK69" s="219"/>
      <c r="BL69" s="219"/>
      <c r="BM69" s="219"/>
      <c r="BN69" s="219"/>
      <c r="BO69" s="219"/>
      <c r="BP69" s="219"/>
      <c r="BQ69" s="219"/>
      <c r="BR69" s="219"/>
      <c r="BS69" s="219"/>
      <c r="BT69" s="219"/>
      <c r="BU69" s="219"/>
      <c r="BV69" s="219"/>
      <c r="BW69" s="219"/>
      <c r="BX69" s="219"/>
      <c r="BY69" s="219"/>
      <c r="BZ69" s="219"/>
      <c r="CA69" s="219"/>
      <c r="CB69" s="219"/>
      <c r="CC69" s="219"/>
      <c r="CD69" s="219"/>
      <c r="CE69" s="219"/>
      <c r="CF69" s="219"/>
      <c r="CG69" s="219"/>
      <c r="CH69" s="219"/>
      <c r="CI69" s="219"/>
      <c r="CJ69" s="219"/>
      <c r="CK69" s="219"/>
      <c r="CL69" s="219"/>
      <c r="CM69" s="219"/>
      <c r="CN69" s="219"/>
      <c r="CO69" s="219"/>
      <c r="CP69" s="219"/>
      <c r="CQ69" s="219"/>
      <c r="CR69" s="219"/>
      <c r="CS69" s="219"/>
      <c r="CT69" s="219"/>
      <c r="CU69" s="219"/>
      <c r="CV69" s="219"/>
      <c r="CW69" s="219"/>
      <c r="CX69" s="219"/>
      <c r="CY69" s="219"/>
      <c r="CZ69" s="219"/>
      <c r="DA69" s="219"/>
      <c r="DB69" s="219"/>
      <c r="DC69" s="219"/>
      <c r="DD69" s="219"/>
      <c r="DE69" s="219"/>
      <c r="DF69" s="219"/>
      <c r="DG69" s="219"/>
      <c r="DH69" s="219"/>
      <c r="DI69" s="219"/>
      <c r="DJ69" s="219"/>
      <c r="DK69" s="219"/>
      <c r="DL69" s="219"/>
      <c r="DM69" s="219"/>
      <c r="DN69" s="219"/>
      <c r="DO69" s="219"/>
      <c r="DP69" s="219"/>
      <c r="DQ69" s="219"/>
      <c r="DR69" s="219"/>
      <c r="DS69" s="219"/>
      <c r="DT69" s="219"/>
      <c r="DU69" s="219"/>
      <c r="DV69" s="219"/>
      <c r="DW69" s="219"/>
      <c r="DX69" s="219"/>
      <c r="DY69" s="219"/>
      <c r="DZ69" s="219"/>
      <c r="EA69" s="219"/>
      <c r="EB69" s="219"/>
      <c r="EC69" s="219"/>
      <c r="ED69" s="219"/>
      <c r="EE69" s="219"/>
      <c r="EF69" s="219"/>
      <c r="EG69" s="219"/>
      <c r="EH69" s="219"/>
      <c r="EI69" s="219"/>
      <c r="EJ69" s="219"/>
      <c r="EK69" s="219"/>
      <c r="EL69" s="219"/>
      <c r="EM69" s="219"/>
      <c r="EN69" s="219"/>
      <c r="EO69" s="219"/>
      <c r="EP69" s="219"/>
      <c r="EQ69" s="219"/>
      <c r="ER69" s="219"/>
      <c r="ES69" s="219"/>
      <c r="ET69" s="219"/>
      <c r="EU69" s="219"/>
      <c r="EV69" s="219"/>
      <c r="EW69" s="219"/>
      <c r="EX69" s="219"/>
      <c r="EY69" s="219"/>
      <c r="EZ69" s="219"/>
      <c r="FA69" s="219"/>
      <c r="FB69" s="219"/>
      <c r="FC69" s="219"/>
      <c r="FD69" s="219"/>
      <c r="FE69" s="219"/>
      <c r="FF69" s="219"/>
      <c r="FG69" s="219"/>
      <c r="FH69" s="219"/>
      <c r="FI69" s="219"/>
      <c r="FJ69" s="219"/>
      <c r="FK69" s="219"/>
      <c r="FL69" s="219"/>
      <c r="FM69" s="219"/>
      <c r="FN69" s="219"/>
      <c r="FO69" s="219"/>
      <c r="FP69" s="219"/>
      <c r="FQ69" s="219"/>
      <c r="FR69" s="219"/>
      <c r="FS69" s="219"/>
      <c r="FT69" s="219"/>
      <c r="FU69" s="219"/>
      <c r="FV69" s="219"/>
      <c r="FW69" s="219"/>
      <c r="FX69" s="219"/>
      <c r="FY69" s="219"/>
      <c r="FZ69" s="219"/>
      <c r="GA69" s="219"/>
      <c r="GB69" s="219"/>
      <c r="GC69" s="219"/>
      <c r="GD69" s="219"/>
      <c r="GE69" s="219"/>
      <c r="GF69" s="219"/>
      <c r="GG69" s="219"/>
      <c r="GH69" s="219"/>
      <c r="GI69" s="219"/>
      <c r="GJ69" s="219"/>
      <c r="GK69" s="219"/>
      <c r="GL69" s="219"/>
      <c r="GM69" s="219"/>
      <c r="GN69" s="219"/>
      <c r="GO69" s="219"/>
      <c r="GP69" s="219"/>
      <c r="GQ69" s="219"/>
      <c r="GR69" s="219"/>
      <c r="GS69" s="219"/>
      <c r="GT69" s="219"/>
      <c r="GU69" s="219"/>
      <c r="GV69" s="219"/>
      <c r="GW69" s="219"/>
      <c r="GX69" s="219"/>
      <c r="GY69" s="219"/>
      <c r="GZ69" s="219"/>
      <c r="HA69" s="219"/>
      <c r="HB69" s="219"/>
      <c r="HC69" s="219"/>
      <c r="HD69" s="219"/>
      <c r="HE69" s="219"/>
      <c r="HF69" s="219"/>
      <c r="HG69" s="219"/>
      <c r="HH69" s="219"/>
      <c r="HI69" s="219"/>
      <c r="HJ69" s="219"/>
      <c r="HK69" s="219"/>
      <c r="HL69" s="219"/>
      <c r="HM69" s="219"/>
      <c r="HN69" s="219"/>
      <c r="HO69" s="219"/>
      <c r="HP69" s="219"/>
      <c r="HQ69" s="219"/>
      <c r="HR69" s="219"/>
      <c r="HS69" s="219"/>
      <c r="HT69" s="219"/>
      <c r="HU69" s="219"/>
    </row>
    <row r="70" spans="1:229" s="217" customFormat="1" ht="12" customHeight="1" thickBot="1" x14ac:dyDescent="0.35">
      <c r="AV70" s="218"/>
      <c r="AW70" s="218"/>
      <c r="AX70" s="218"/>
      <c r="AY70" s="218"/>
      <c r="AZ70" s="218"/>
      <c r="BA70" s="218"/>
      <c r="BB70" s="218"/>
      <c r="BC70" s="218"/>
      <c r="BD70" s="218"/>
      <c r="BE70" s="218"/>
      <c r="BF70" s="218"/>
      <c r="BG70" s="218"/>
      <c r="BH70" s="219"/>
      <c r="BI70" s="219"/>
      <c r="BJ70" s="219"/>
      <c r="BK70" s="219"/>
      <c r="BL70" s="219"/>
      <c r="BM70" s="219"/>
      <c r="BN70" s="219"/>
      <c r="BO70" s="219"/>
      <c r="BP70" s="219"/>
      <c r="BQ70" s="219"/>
      <c r="BR70" s="219"/>
      <c r="BS70" s="219"/>
      <c r="BT70" s="219"/>
      <c r="BU70" s="219"/>
      <c r="BV70" s="219"/>
      <c r="BW70" s="219"/>
      <c r="BX70" s="219"/>
      <c r="BY70" s="219"/>
      <c r="BZ70" s="219"/>
      <c r="CA70" s="219"/>
      <c r="CB70" s="219"/>
      <c r="CC70" s="219"/>
      <c r="CD70" s="219"/>
      <c r="CE70" s="219"/>
      <c r="CF70" s="219"/>
      <c r="CG70" s="219"/>
      <c r="CH70" s="219"/>
      <c r="CI70" s="219"/>
      <c r="CJ70" s="219"/>
      <c r="CK70" s="219"/>
      <c r="CL70" s="219"/>
      <c r="CM70" s="219"/>
      <c r="CN70" s="219"/>
      <c r="CO70" s="219"/>
      <c r="CP70" s="219"/>
      <c r="CQ70" s="219"/>
      <c r="CR70" s="219"/>
      <c r="CS70" s="219"/>
      <c r="CT70" s="219"/>
      <c r="CU70" s="219"/>
      <c r="CV70" s="219"/>
      <c r="CW70" s="219"/>
      <c r="CX70" s="219"/>
      <c r="CY70" s="219"/>
      <c r="CZ70" s="219"/>
      <c r="DA70" s="219"/>
      <c r="DB70" s="219"/>
      <c r="DC70" s="219"/>
      <c r="DD70" s="219"/>
      <c r="DE70" s="219"/>
      <c r="DF70" s="219"/>
      <c r="DG70" s="219"/>
      <c r="DH70" s="219"/>
      <c r="DI70" s="219"/>
      <c r="DJ70" s="219"/>
      <c r="DK70" s="219"/>
      <c r="DL70" s="219"/>
      <c r="DM70" s="219"/>
      <c r="DN70" s="219"/>
      <c r="DO70" s="219"/>
      <c r="DP70" s="219"/>
      <c r="DQ70" s="219"/>
      <c r="DR70" s="219"/>
      <c r="DS70" s="219"/>
      <c r="DT70" s="219"/>
      <c r="DU70" s="219"/>
      <c r="DV70" s="219"/>
      <c r="DW70" s="219"/>
      <c r="DX70" s="219"/>
      <c r="DY70" s="219"/>
      <c r="DZ70" s="219"/>
      <c r="EA70" s="219"/>
      <c r="EB70" s="219"/>
      <c r="EC70" s="219"/>
      <c r="ED70" s="219"/>
      <c r="EE70" s="219"/>
      <c r="EF70" s="219"/>
      <c r="EG70" s="219"/>
      <c r="EH70" s="219"/>
      <c r="EI70" s="219"/>
      <c r="EJ70" s="219"/>
      <c r="EK70" s="219"/>
      <c r="EL70" s="219"/>
      <c r="EM70" s="219"/>
      <c r="EN70" s="219"/>
      <c r="EO70" s="219"/>
      <c r="EP70" s="219"/>
      <c r="EQ70" s="219"/>
      <c r="ER70" s="219"/>
      <c r="ES70" s="219"/>
      <c r="ET70" s="219"/>
      <c r="EU70" s="219"/>
      <c r="EV70" s="219"/>
      <c r="EW70" s="219"/>
      <c r="EX70" s="219"/>
      <c r="EY70" s="219"/>
      <c r="EZ70" s="219"/>
      <c r="FA70" s="219"/>
      <c r="FB70" s="219"/>
      <c r="FC70" s="219"/>
      <c r="FD70" s="219"/>
      <c r="FE70" s="219"/>
      <c r="FF70" s="219"/>
      <c r="FG70" s="219"/>
      <c r="FH70" s="219"/>
      <c r="FI70" s="219"/>
      <c r="FJ70" s="219"/>
      <c r="FK70" s="219"/>
      <c r="FL70" s="219"/>
      <c r="FM70" s="219"/>
      <c r="FN70" s="219"/>
      <c r="FO70" s="219"/>
      <c r="FP70" s="219"/>
      <c r="FQ70" s="219"/>
      <c r="FR70" s="219"/>
      <c r="FS70" s="219"/>
      <c r="FT70" s="219"/>
      <c r="FU70" s="219"/>
      <c r="FV70" s="219"/>
      <c r="FW70" s="219"/>
      <c r="FX70" s="219"/>
      <c r="FY70" s="219"/>
      <c r="FZ70" s="219"/>
      <c r="GA70" s="219"/>
      <c r="GB70" s="219"/>
      <c r="GC70" s="219"/>
      <c r="GD70" s="219"/>
      <c r="GE70" s="219"/>
      <c r="GF70" s="219"/>
      <c r="GG70" s="219"/>
      <c r="GH70" s="219"/>
      <c r="GI70" s="219"/>
      <c r="GJ70" s="219"/>
      <c r="GK70" s="219"/>
      <c r="GL70" s="219"/>
      <c r="GM70" s="219"/>
      <c r="GN70" s="219"/>
      <c r="GO70" s="219"/>
      <c r="GP70" s="219"/>
      <c r="GQ70" s="219"/>
      <c r="GR70" s="219"/>
      <c r="GS70" s="219"/>
      <c r="GT70" s="219"/>
      <c r="GU70" s="219"/>
      <c r="GV70" s="219"/>
      <c r="GW70" s="219"/>
      <c r="GX70" s="219"/>
      <c r="GY70" s="219"/>
      <c r="GZ70" s="219"/>
      <c r="HA70" s="219"/>
      <c r="HB70" s="219"/>
      <c r="HC70" s="219"/>
      <c r="HD70" s="219"/>
      <c r="HE70" s="219"/>
      <c r="HF70" s="219"/>
      <c r="HG70" s="219"/>
      <c r="HH70" s="219"/>
      <c r="HI70" s="219"/>
      <c r="HJ70" s="219"/>
      <c r="HK70" s="219"/>
      <c r="HL70" s="219"/>
      <c r="HM70" s="219"/>
      <c r="HN70" s="219"/>
      <c r="HO70" s="219"/>
      <c r="HP70" s="219"/>
      <c r="HQ70" s="219"/>
      <c r="HR70" s="219"/>
      <c r="HS70" s="219"/>
      <c r="HT70" s="219"/>
      <c r="HU70" s="219"/>
    </row>
    <row r="71" spans="1:229" s="217" customFormat="1" ht="12" customHeight="1" x14ac:dyDescent="0.3">
      <c r="E71" s="320" t="s">
        <v>184</v>
      </c>
      <c r="F71" s="321"/>
      <c r="G71" s="321"/>
      <c r="H71" s="321"/>
      <c r="I71" s="321"/>
      <c r="J71" s="321"/>
      <c r="K71" s="321"/>
      <c r="L71" s="321"/>
      <c r="M71" s="321"/>
      <c r="N71" s="321"/>
      <c r="O71" s="321"/>
      <c r="P71" s="321"/>
      <c r="Q71" s="322"/>
      <c r="T71" s="326">
        <f>Y71+AD71+AI71+AN71+AS71</f>
        <v>0</v>
      </c>
      <c r="U71" s="327"/>
      <c r="V71" s="328"/>
      <c r="W71" s="220"/>
      <c r="X71" s="220"/>
      <c r="Y71" s="332"/>
      <c r="Z71" s="333"/>
      <c r="AA71" s="334"/>
      <c r="AB71" s="220"/>
      <c r="AC71" s="220"/>
      <c r="AD71" s="332"/>
      <c r="AE71" s="333"/>
      <c r="AF71" s="334"/>
      <c r="AH71" s="220"/>
      <c r="AI71" s="332"/>
      <c r="AJ71" s="333"/>
      <c r="AK71" s="334"/>
      <c r="AL71" s="220"/>
      <c r="AM71" s="220"/>
      <c r="AN71" s="332"/>
      <c r="AO71" s="333"/>
      <c r="AP71" s="334"/>
      <c r="AQ71" s="220"/>
      <c r="AR71" s="220"/>
      <c r="AS71" s="346"/>
      <c r="AT71" s="346"/>
      <c r="AU71" s="346"/>
      <c r="AV71" s="218"/>
      <c r="AW71" s="218"/>
      <c r="AX71" s="218"/>
      <c r="AY71" s="218"/>
      <c r="AZ71" s="218"/>
      <c r="BA71" s="218"/>
      <c r="BB71" s="218"/>
      <c r="BC71" s="218"/>
      <c r="BD71" s="218"/>
      <c r="BE71" s="218"/>
      <c r="BF71" s="218"/>
      <c r="BG71" s="218"/>
      <c r="BH71" s="219"/>
      <c r="BI71" s="219"/>
      <c r="BJ71" s="219"/>
      <c r="BK71" s="219"/>
      <c r="BL71" s="219"/>
      <c r="BM71" s="219"/>
      <c r="BN71" s="219"/>
      <c r="BO71" s="219"/>
      <c r="BP71" s="219"/>
      <c r="BQ71" s="219"/>
      <c r="BR71" s="219"/>
      <c r="BS71" s="219"/>
      <c r="BT71" s="219"/>
      <c r="BU71" s="219"/>
      <c r="BV71" s="219"/>
      <c r="BW71" s="219"/>
      <c r="BX71" s="219"/>
      <c r="BY71" s="219"/>
      <c r="BZ71" s="219"/>
      <c r="CA71" s="219"/>
      <c r="CB71" s="219"/>
      <c r="CC71" s="219"/>
      <c r="CD71" s="219"/>
      <c r="CE71" s="219"/>
      <c r="CF71" s="219"/>
      <c r="CG71" s="219"/>
      <c r="CH71" s="219"/>
      <c r="CI71" s="219"/>
      <c r="CJ71" s="219"/>
      <c r="CK71" s="219"/>
      <c r="CL71" s="219"/>
      <c r="CM71" s="219"/>
      <c r="CN71" s="219"/>
      <c r="CO71" s="219"/>
      <c r="CP71" s="219"/>
      <c r="CQ71" s="219"/>
      <c r="CR71" s="219"/>
      <c r="CS71" s="219"/>
      <c r="CT71" s="219"/>
      <c r="CU71" s="219"/>
      <c r="CV71" s="219"/>
      <c r="CW71" s="219"/>
      <c r="CX71" s="219"/>
      <c r="CY71" s="219"/>
      <c r="CZ71" s="219"/>
      <c r="DA71" s="219"/>
      <c r="DB71" s="219"/>
      <c r="DC71" s="219"/>
      <c r="DD71" s="219"/>
      <c r="DE71" s="219"/>
      <c r="DF71" s="219"/>
      <c r="DG71" s="219"/>
      <c r="DH71" s="219"/>
      <c r="DI71" s="219"/>
      <c r="DJ71" s="219"/>
      <c r="DK71" s="219"/>
      <c r="DL71" s="219"/>
      <c r="DM71" s="219"/>
      <c r="DN71" s="219"/>
      <c r="DO71" s="219"/>
      <c r="DP71" s="219"/>
      <c r="DQ71" s="219"/>
      <c r="DR71" s="219"/>
      <c r="DS71" s="219"/>
      <c r="DT71" s="219"/>
      <c r="DU71" s="219"/>
      <c r="DV71" s="219"/>
      <c r="DW71" s="219"/>
      <c r="DX71" s="219"/>
      <c r="DY71" s="219"/>
      <c r="DZ71" s="219"/>
      <c r="EA71" s="219"/>
      <c r="EB71" s="219"/>
      <c r="EC71" s="219"/>
      <c r="ED71" s="219"/>
      <c r="EE71" s="219"/>
      <c r="EF71" s="219"/>
      <c r="EG71" s="219"/>
      <c r="EH71" s="219"/>
      <c r="EI71" s="219"/>
      <c r="EJ71" s="219"/>
      <c r="EK71" s="219"/>
      <c r="EL71" s="219"/>
      <c r="EM71" s="219"/>
      <c r="EN71" s="219"/>
      <c r="EO71" s="219"/>
      <c r="EP71" s="219"/>
      <c r="EQ71" s="219"/>
      <c r="ER71" s="219"/>
      <c r="ES71" s="219"/>
      <c r="ET71" s="219"/>
      <c r="EU71" s="219"/>
      <c r="EV71" s="219"/>
      <c r="EW71" s="219"/>
      <c r="EX71" s="219"/>
      <c r="EY71" s="219"/>
      <c r="EZ71" s="219"/>
      <c r="FA71" s="219"/>
      <c r="FB71" s="219"/>
      <c r="FC71" s="219"/>
      <c r="FD71" s="219"/>
      <c r="FE71" s="219"/>
      <c r="FF71" s="219"/>
      <c r="FG71" s="219"/>
      <c r="FH71" s="219"/>
      <c r="FI71" s="219"/>
      <c r="FJ71" s="219"/>
      <c r="FK71" s="219"/>
      <c r="FL71" s="219"/>
      <c r="FM71" s="219"/>
      <c r="FN71" s="219"/>
      <c r="FO71" s="219"/>
      <c r="FP71" s="219"/>
      <c r="FQ71" s="219"/>
      <c r="FR71" s="219"/>
      <c r="FS71" s="219"/>
      <c r="FT71" s="219"/>
      <c r="FU71" s="219"/>
      <c r="FV71" s="219"/>
      <c r="FW71" s="219"/>
      <c r="FX71" s="219"/>
      <c r="FY71" s="219"/>
      <c r="FZ71" s="219"/>
      <c r="GA71" s="219"/>
      <c r="GB71" s="219"/>
      <c r="GC71" s="219"/>
      <c r="GD71" s="219"/>
      <c r="GE71" s="219"/>
      <c r="GF71" s="219"/>
      <c r="GG71" s="219"/>
      <c r="GH71" s="219"/>
      <c r="GI71" s="219"/>
      <c r="GJ71" s="219"/>
      <c r="GK71" s="219"/>
      <c r="GL71" s="219"/>
      <c r="GM71" s="219"/>
      <c r="GN71" s="219"/>
      <c r="GO71" s="219"/>
      <c r="GP71" s="219"/>
      <c r="GQ71" s="219"/>
      <c r="GR71" s="219"/>
      <c r="GS71" s="219"/>
      <c r="GT71" s="219"/>
      <c r="GU71" s="219"/>
      <c r="GV71" s="219"/>
      <c r="GW71" s="219"/>
      <c r="GX71" s="219"/>
      <c r="GY71" s="219"/>
      <c r="GZ71" s="219"/>
      <c r="HA71" s="219"/>
      <c r="HB71" s="219"/>
      <c r="HC71" s="219"/>
      <c r="HD71" s="219"/>
      <c r="HE71" s="219"/>
      <c r="HF71" s="219"/>
      <c r="HG71" s="219"/>
      <c r="HH71" s="219"/>
      <c r="HI71" s="219"/>
      <c r="HJ71" s="219"/>
      <c r="HK71" s="219"/>
      <c r="HL71" s="219"/>
      <c r="HM71" s="219"/>
      <c r="HN71" s="219"/>
      <c r="HO71" s="219"/>
      <c r="HP71" s="219"/>
      <c r="HQ71" s="219"/>
      <c r="HR71" s="219"/>
      <c r="HS71" s="219"/>
      <c r="HT71" s="219"/>
      <c r="HU71" s="219"/>
    </row>
    <row r="72" spans="1:229" s="217" customFormat="1" ht="12" customHeight="1" thickBot="1" x14ac:dyDescent="0.35">
      <c r="E72" s="323"/>
      <c r="F72" s="324"/>
      <c r="G72" s="324"/>
      <c r="H72" s="324"/>
      <c r="I72" s="324"/>
      <c r="J72" s="324"/>
      <c r="K72" s="324"/>
      <c r="L72" s="324"/>
      <c r="M72" s="324"/>
      <c r="N72" s="324"/>
      <c r="O72" s="324"/>
      <c r="P72" s="324"/>
      <c r="Q72" s="325"/>
      <c r="T72" s="329"/>
      <c r="U72" s="330"/>
      <c r="V72" s="331"/>
      <c r="W72" s="220"/>
      <c r="X72" s="220"/>
      <c r="Y72" s="335"/>
      <c r="Z72" s="336"/>
      <c r="AA72" s="337"/>
      <c r="AB72" s="220"/>
      <c r="AC72" s="220"/>
      <c r="AD72" s="335"/>
      <c r="AE72" s="336"/>
      <c r="AF72" s="337"/>
      <c r="AH72" s="220"/>
      <c r="AI72" s="335"/>
      <c r="AJ72" s="336"/>
      <c r="AK72" s="337"/>
      <c r="AL72" s="220"/>
      <c r="AM72" s="220"/>
      <c r="AN72" s="335"/>
      <c r="AO72" s="336"/>
      <c r="AP72" s="337"/>
      <c r="AQ72" s="220"/>
      <c r="AR72" s="220"/>
      <c r="AS72" s="346"/>
      <c r="AT72" s="346"/>
      <c r="AU72" s="346"/>
      <c r="AV72" s="218"/>
      <c r="AW72" s="218"/>
      <c r="AX72" s="218"/>
      <c r="AY72" s="218"/>
      <c r="AZ72" s="218"/>
      <c r="BA72" s="218"/>
      <c r="BB72" s="218"/>
      <c r="BC72" s="218"/>
      <c r="BD72" s="218"/>
      <c r="BE72" s="218"/>
      <c r="BF72" s="218"/>
      <c r="BG72" s="218"/>
      <c r="BH72" s="219"/>
      <c r="BI72" s="219"/>
      <c r="BJ72" s="219"/>
      <c r="BK72" s="219"/>
      <c r="BL72" s="219"/>
      <c r="BM72" s="219"/>
      <c r="BN72" s="219"/>
      <c r="BO72" s="219"/>
      <c r="BP72" s="219"/>
      <c r="BQ72" s="219"/>
      <c r="BR72" s="219"/>
      <c r="BS72" s="219"/>
      <c r="BT72" s="219"/>
      <c r="BU72" s="219"/>
      <c r="BV72" s="219"/>
      <c r="BW72" s="219"/>
      <c r="BX72" s="219"/>
      <c r="BY72" s="219"/>
      <c r="BZ72" s="219"/>
      <c r="CA72" s="219"/>
      <c r="CB72" s="219"/>
      <c r="CC72" s="219"/>
      <c r="CD72" s="219"/>
      <c r="CE72" s="219"/>
      <c r="CF72" s="219"/>
      <c r="CG72" s="219"/>
      <c r="CH72" s="219"/>
      <c r="CI72" s="219"/>
      <c r="CJ72" s="219"/>
      <c r="CK72" s="219"/>
      <c r="CL72" s="219"/>
      <c r="CM72" s="219"/>
      <c r="CN72" s="219"/>
      <c r="CO72" s="219"/>
      <c r="CP72" s="219"/>
      <c r="CQ72" s="219"/>
      <c r="CR72" s="219"/>
      <c r="CS72" s="219"/>
      <c r="CT72" s="219"/>
      <c r="CU72" s="219"/>
      <c r="CV72" s="219"/>
      <c r="CW72" s="219"/>
      <c r="CX72" s="219"/>
      <c r="CY72" s="219"/>
      <c r="CZ72" s="219"/>
      <c r="DA72" s="219"/>
      <c r="DB72" s="219"/>
      <c r="DC72" s="219"/>
      <c r="DD72" s="219"/>
      <c r="DE72" s="219"/>
      <c r="DF72" s="219"/>
      <c r="DG72" s="219"/>
      <c r="DH72" s="219"/>
      <c r="DI72" s="219"/>
      <c r="DJ72" s="219"/>
      <c r="DK72" s="219"/>
      <c r="DL72" s="219"/>
      <c r="DM72" s="219"/>
      <c r="DN72" s="219"/>
      <c r="DO72" s="219"/>
      <c r="DP72" s="219"/>
      <c r="DQ72" s="219"/>
      <c r="DR72" s="219"/>
      <c r="DS72" s="219"/>
      <c r="DT72" s="219"/>
      <c r="DU72" s="219"/>
      <c r="DV72" s="219"/>
      <c r="DW72" s="219"/>
      <c r="DX72" s="219"/>
      <c r="DY72" s="219"/>
      <c r="DZ72" s="219"/>
      <c r="EA72" s="219"/>
      <c r="EB72" s="219"/>
      <c r="EC72" s="219"/>
      <c r="ED72" s="219"/>
      <c r="EE72" s="219"/>
      <c r="EF72" s="219"/>
      <c r="EG72" s="219"/>
      <c r="EH72" s="219"/>
      <c r="EI72" s="219"/>
      <c r="EJ72" s="219"/>
      <c r="EK72" s="219"/>
      <c r="EL72" s="219"/>
      <c r="EM72" s="219"/>
      <c r="EN72" s="219"/>
      <c r="EO72" s="219"/>
      <c r="EP72" s="219"/>
      <c r="EQ72" s="219"/>
      <c r="ER72" s="219"/>
      <c r="ES72" s="219"/>
      <c r="ET72" s="219"/>
      <c r="EU72" s="219"/>
      <c r="EV72" s="219"/>
      <c r="EW72" s="219"/>
      <c r="EX72" s="219"/>
      <c r="EY72" s="219"/>
      <c r="EZ72" s="219"/>
      <c r="FA72" s="219"/>
      <c r="FB72" s="219"/>
      <c r="FC72" s="219"/>
      <c r="FD72" s="219"/>
      <c r="FE72" s="219"/>
      <c r="FF72" s="219"/>
      <c r="FG72" s="219"/>
      <c r="FH72" s="219"/>
      <c r="FI72" s="219"/>
      <c r="FJ72" s="219"/>
      <c r="FK72" s="219"/>
      <c r="FL72" s="219"/>
      <c r="FM72" s="219"/>
      <c r="FN72" s="219"/>
      <c r="FO72" s="219"/>
      <c r="FP72" s="219"/>
      <c r="FQ72" s="219"/>
      <c r="FR72" s="219"/>
      <c r="FS72" s="219"/>
      <c r="FT72" s="219"/>
      <c r="FU72" s="219"/>
      <c r="FV72" s="219"/>
      <c r="FW72" s="219"/>
      <c r="FX72" s="219"/>
      <c r="FY72" s="219"/>
      <c r="FZ72" s="219"/>
      <c r="GA72" s="219"/>
      <c r="GB72" s="219"/>
      <c r="GC72" s="219"/>
      <c r="GD72" s="219"/>
      <c r="GE72" s="219"/>
      <c r="GF72" s="219"/>
      <c r="GG72" s="219"/>
      <c r="GH72" s="219"/>
      <c r="GI72" s="219"/>
      <c r="GJ72" s="219"/>
      <c r="GK72" s="219"/>
      <c r="GL72" s="219"/>
      <c r="GM72" s="219"/>
      <c r="GN72" s="219"/>
      <c r="GO72" s="219"/>
      <c r="GP72" s="219"/>
      <c r="GQ72" s="219"/>
      <c r="GR72" s="219"/>
      <c r="GS72" s="219"/>
      <c r="GT72" s="219"/>
      <c r="GU72" s="219"/>
      <c r="GV72" s="219"/>
      <c r="GW72" s="219"/>
      <c r="GX72" s="219"/>
      <c r="GY72" s="219"/>
      <c r="GZ72" s="219"/>
      <c r="HA72" s="219"/>
      <c r="HB72" s="219"/>
      <c r="HC72" s="219"/>
      <c r="HD72" s="219"/>
      <c r="HE72" s="219"/>
      <c r="HF72" s="219"/>
      <c r="HG72" s="219"/>
      <c r="HH72" s="219"/>
      <c r="HI72" s="219"/>
      <c r="HJ72" s="219"/>
      <c r="HK72" s="219"/>
      <c r="HL72" s="219"/>
      <c r="HM72" s="219"/>
      <c r="HN72" s="219"/>
      <c r="HO72" s="219"/>
      <c r="HP72" s="219"/>
      <c r="HQ72" s="219"/>
      <c r="HR72" s="219"/>
      <c r="HS72" s="219"/>
      <c r="HT72" s="219"/>
      <c r="HU72" s="219"/>
    </row>
    <row r="73" spans="1:229" ht="12" customHeight="1" x14ac:dyDescent="0.3">
      <c r="AV73" s="103"/>
      <c r="AW73" s="103"/>
      <c r="AX73" s="103"/>
      <c r="AY73" s="103"/>
      <c r="AZ73" s="103"/>
      <c r="BA73" s="103"/>
      <c r="BB73" s="103"/>
      <c r="BC73" s="103"/>
      <c r="BD73" s="103"/>
      <c r="BE73" s="103"/>
      <c r="BF73" s="103"/>
      <c r="BG73" s="103"/>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row>
    <row r="74" spans="1:229" ht="12" customHeight="1" x14ac:dyDescent="0.3">
      <c r="AV74" s="103"/>
      <c r="AW74" s="103"/>
      <c r="AX74" s="103"/>
      <c r="AY74" s="103"/>
      <c r="AZ74" s="103"/>
      <c r="BA74" s="103"/>
      <c r="BB74" s="103"/>
      <c r="BC74" s="103"/>
      <c r="BD74" s="103"/>
      <c r="BE74" s="103"/>
      <c r="BF74" s="103"/>
      <c r="BG74" s="103"/>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row>
    <row r="75" spans="1:229" ht="12" customHeight="1" x14ac:dyDescent="0.3">
      <c r="AV75" s="103"/>
      <c r="AW75" s="103"/>
      <c r="AX75" s="103"/>
      <c r="AY75" s="103"/>
      <c r="AZ75" s="103"/>
      <c r="BA75" s="103"/>
      <c r="BB75" s="103"/>
      <c r="BC75" s="103"/>
      <c r="BD75" s="103"/>
      <c r="BE75" s="103"/>
      <c r="BF75" s="103"/>
      <c r="BG75" s="103"/>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row>
    <row r="76" spans="1:229" ht="12" customHeight="1" x14ac:dyDescent="0.3">
      <c r="A76" s="310" t="s">
        <v>185</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c r="AJ76" s="310"/>
      <c r="AK76" s="310"/>
      <c r="AL76" s="310"/>
      <c r="AM76" s="310"/>
      <c r="AN76" s="310"/>
      <c r="AO76" s="310"/>
      <c r="AP76" s="310"/>
      <c r="AQ76" s="310"/>
      <c r="AR76" s="310"/>
      <c r="AS76" s="310"/>
      <c r="AT76" s="310"/>
      <c r="AU76" s="310"/>
      <c r="AV76" s="103"/>
      <c r="AW76" s="103"/>
      <c r="AX76" s="103"/>
      <c r="AY76" s="103"/>
      <c r="AZ76" s="103"/>
      <c r="BA76" s="103"/>
      <c r="BB76" s="103"/>
      <c r="BC76" s="103"/>
      <c r="BD76" s="103"/>
      <c r="BE76" s="103"/>
      <c r="BF76" s="103"/>
      <c r="BG76" s="103"/>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row>
    <row r="77" spans="1:229" ht="12" customHeight="1" x14ac:dyDescent="0.3">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316" t="s">
        <v>186</v>
      </c>
      <c r="AN77" s="316"/>
      <c r="AO77" s="316"/>
      <c r="AP77" s="316"/>
      <c r="AQ77" s="94"/>
      <c r="AR77" s="316" t="s">
        <v>165</v>
      </c>
      <c r="AS77" s="316"/>
      <c r="AT77" s="316"/>
      <c r="AU77" s="316"/>
      <c r="AV77" s="103"/>
      <c r="AW77" s="103"/>
      <c r="AX77" s="103"/>
      <c r="AY77" s="103"/>
      <c r="AZ77" s="103"/>
      <c r="BA77" s="103"/>
      <c r="BB77" s="103"/>
      <c r="BC77" s="103"/>
      <c r="BD77" s="103"/>
      <c r="BE77" s="103"/>
      <c r="BF77" s="103"/>
      <c r="BG77" s="103"/>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c r="HN77" s="104"/>
      <c r="HO77" s="104"/>
      <c r="HP77" s="104"/>
      <c r="HQ77" s="104"/>
      <c r="HR77" s="104"/>
      <c r="HS77" s="104"/>
      <c r="HT77" s="104"/>
      <c r="HU77" s="104"/>
    </row>
    <row r="78" spans="1:229" ht="12" customHeight="1" x14ac:dyDescent="0.3">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316"/>
      <c r="AN78" s="316"/>
      <c r="AO78" s="316"/>
      <c r="AP78" s="316"/>
      <c r="AQ78" s="94"/>
      <c r="AR78" s="316"/>
      <c r="AS78" s="316"/>
      <c r="AT78" s="316"/>
      <c r="AU78" s="316"/>
      <c r="AV78" s="103"/>
      <c r="AW78" s="103"/>
      <c r="AX78" s="103"/>
      <c r="AY78" s="103"/>
      <c r="AZ78" s="103"/>
      <c r="BA78" s="103"/>
      <c r="BB78" s="103"/>
      <c r="BC78" s="103"/>
      <c r="BD78" s="103"/>
      <c r="BE78" s="103"/>
      <c r="BF78" s="103"/>
      <c r="BG78" s="103"/>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c r="HN78" s="104"/>
      <c r="HO78" s="104"/>
      <c r="HP78" s="104"/>
      <c r="HQ78" s="104"/>
      <c r="HR78" s="104"/>
      <c r="HS78" s="104"/>
      <c r="HT78" s="104"/>
      <c r="HU78" s="104"/>
    </row>
    <row r="79" spans="1:229" ht="12" customHeight="1" x14ac:dyDescent="0.3">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103"/>
      <c r="AW79" s="103"/>
      <c r="AX79" s="103"/>
      <c r="AY79" s="103"/>
      <c r="AZ79" s="103"/>
      <c r="BA79" s="103"/>
      <c r="BB79" s="103"/>
      <c r="BC79" s="103"/>
      <c r="BD79" s="103"/>
      <c r="BE79" s="103"/>
      <c r="BF79" s="103"/>
      <c r="BG79" s="103"/>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104"/>
      <c r="FO79" s="104"/>
      <c r="FP79" s="104"/>
      <c r="FQ79" s="104"/>
      <c r="FR79" s="104"/>
      <c r="FS79" s="104"/>
      <c r="FT79" s="104"/>
      <c r="FU79" s="104"/>
      <c r="FV79" s="104"/>
      <c r="FW79" s="104"/>
      <c r="FX79" s="104"/>
      <c r="FY79" s="104"/>
      <c r="FZ79" s="104"/>
      <c r="GA79" s="104"/>
      <c r="GB79" s="104"/>
      <c r="GC79" s="104"/>
      <c r="GD79" s="104"/>
      <c r="GE79" s="104"/>
      <c r="GF79" s="104"/>
      <c r="GG79" s="104"/>
      <c r="GH79" s="104"/>
      <c r="GI79" s="104"/>
      <c r="GJ79" s="104"/>
      <c r="GK79" s="104"/>
      <c r="GL79" s="104"/>
      <c r="GM79" s="104"/>
      <c r="GN79" s="104"/>
      <c r="GO79" s="104"/>
      <c r="GP79" s="104"/>
      <c r="GQ79" s="104"/>
      <c r="GR79" s="104"/>
      <c r="GS79" s="104"/>
      <c r="GT79" s="104"/>
      <c r="GU79" s="104"/>
      <c r="GV79" s="104"/>
      <c r="GW79" s="104"/>
      <c r="GX79" s="104"/>
      <c r="GY79" s="104"/>
      <c r="GZ79" s="104"/>
      <c r="HA79" s="104"/>
      <c r="HB79" s="104"/>
      <c r="HC79" s="104"/>
      <c r="HD79" s="104"/>
      <c r="HE79" s="104"/>
      <c r="HF79" s="104"/>
      <c r="HG79" s="104"/>
      <c r="HH79" s="104"/>
      <c r="HI79" s="104"/>
      <c r="HJ79" s="104"/>
      <c r="HK79" s="104"/>
      <c r="HL79" s="104"/>
      <c r="HM79" s="104"/>
      <c r="HN79" s="104"/>
      <c r="HO79" s="104"/>
      <c r="HP79" s="104"/>
      <c r="HQ79" s="104"/>
      <c r="HR79" s="104"/>
      <c r="HS79" s="104"/>
      <c r="HT79" s="104"/>
      <c r="HU79" s="104"/>
    </row>
    <row r="80" spans="1:229" ht="12" customHeight="1" x14ac:dyDescent="0.3">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103"/>
      <c r="AW80" s="103"/>
      <c r="AX80" s="103"/>
      <c r="AY80" s="103"/>
      <c r="AZ80" s="103"/>
      <c r="BA80" s="103"/>
      <c r="BB80" s="103"/>
      <c r="BC80" s="103"/>
      <c r="BD80" s="103"/>
      <c r="BE80" s="103"/>
      <c r="BF80" s="103"/>
      <c r="BG80" s="103"/>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c r="GU80" s="104"/>
      <c r="GV80" s="104"/>
      <c r="GW80" s="104"/>
      <c r="GX80" s="104"/>
      <c r="GY80" s="104"/>
      <c r="GZ80" s="104"/>
      <c r="HA80" s="104"/>
      <c r="HB80" s="104"/>
      <c r="HC80" s="104"/>
      <c r="HD80" s="104"/>
      <c r="HE80" s="104"/>
      <c r="HF80" s="104"/>
      <c r="HG80" s="104"/>
      <c r="HH80" s="104"/>
      <c r="HI80" s="104"/>
      <c r="HJ80" s="104"/>
      <c r="HK80" s="104"/>
      <c r="HL80" s="104"/>
      <c r="HM80" s="104"/>
      <c r="HN80" s="104"/>
      <c r="HO80" s="104"/>
      <c r="HP80" s="104"/>
      <c r="HQ80" s="104"/>
      <c r="HR80" s="104"/>
      <c r="HS80" s="104"/>
      <c r="HT80" s="104"/>
      <c r="HU80" s="104"/>
    </row>
    <row r="81" spans="1:229" ht="12" customHeight="1" x14ac:dyDescent="0.3">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103"/>
      <c r="AW81" s="103"/>
      <c r="AX81" s="103"/>
      <c r="AY81" s="103"/>
      <c r="AZ81" s="103"/>
      <c r="BA81" s="103"/>
      <c r="BB81" s="103"/>
      <c r="BC81" s="103"/>
      <c r="BD81" s="103"/>
      <c r="BE81" s="103"/>
      <c r="BF81" s="103"/>
      <c r="BG81" s="103"/>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04"/>
      <c r="FM81" s="104"/>
      <c r="FN81" s="104"/>
      <c r="FO81" s="104"/>
      <c r="FP81" s="104"/>
      <c r="FQ81" s="104"/>
      <c r="FR81" s="104"/>
      <c r="FS81" s="104"/>
      <c r="FT81" s="104"/>
      <c r="FU81" s="104"/>
      <c r="FV81" s="104"/>
      <c r="FW81" s="104"/>
      <c r="FX81" s="104"/>
      <c r="FY81" s="104"/>
      <c r="FZ81" s="104"/>
      <c r="GA81" s="104"/>
      <c r="GB81" s="104"/>
      <c r="GC81" s="104"/>
      <c r="GD81" s="104"/>
      <c r="GE81" s="104"/>
      <c r="GF81" s="104"/>
      <c r="GG81" s="104"/>
      <c r="GH81" s="104"/>
      <c r="GI81" s="104"/>
      <c r="GJ81" s="104"/>
      <c r="GK81" s="104"/>
      <c r="GL81" s="104"/>
      <c r="GM81" s="104"/>
      <c r="GN81" s="104"/>
      <c r="GO81" s="104"/>
      <c r="GP81" s="104"/>
      <c r="GQ81" s="104"/>
      <c r="GR81" s="104"/>
      <c r="GS81" s="104"/>
      <c r="GT81" s="104"/>
      <c r="GU81" s="104"/>
      <c r="GV81" s="104"/>
      <c r="GW81" s="104"/>
      <c r="GX81" s="104"/>
      <c r="GY81" s="104"/>
      <c r="GZ81" s="104"/>
      <c r="HA81" s="104"/>
      <c r="HB81" s="104"/>
      <c r="HC81" s="104"/>
      <c r="HD81" s="104"/>
      <c r="HE81" s="104"/>
      <c r="HF81" s="104"/>
      <c r="HG81" s="104"/>
      <c r="HH81" s="104"/>
      <c r="HI81" s="104"/>
      <c r="HJ81" s="104"/>
      <c r="HK81" s="104"/>
      <c r="HL81" s="104"/>
      <c r="HM81" s="104"/>
      <c r="HN81" s="104"/>
      <c r="HO81" s="104"/>
      <c r="HP81" s="104"/>
      <c r="HQ81" s="104"/>
      <c r="HR81" s="104"/>
      <c r="HS81" s="104"/>
      <c r="HT81" s="104"/>
      <c r="HU81" s="104"/>
    </row>
    <row r="82" spans="1:229" ht="12" customHeight="1" x14ac:dyDescent="0.3">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103"/>
      <c r="AW82" s="103"/>
      <c r="AX82" s="103"/>
      <c r="AY82" s="103"/>
      <c r="AZ82" s="103"/>
      <c r="BA82" s="103"/>
      <c r="BB82" s="103"/>
      <c r="BC82" s="103"/>
      <c r="BD82" s="103"/>
      <c r="BE82" s="103"/>
      <c r="BF82" s="103"/>
      <c r="BG82" s="103"/>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04"/>
      <c r="FM82" s="104"/>
      <c r="FN82" s="104"/>
      <c r="FO82" s="104"/>
      <c r="FP82" s="104"/>
      <c r="FQ82" s="104"/>
      <c r="FR82" s="104"/>
      <c r="FS82" s="104"/>
      <c r="FT82" s="104"/>
      <c r="FU82" s="104"/>
      <c r="FV82" s="104"/>
      <c r="FW82" s="104"/>
      <c r="FX82" s="104"/>
      <c r="FY82" s="104"/>
      <c r="FZ82" s="104"/>
      <c r="GA82" s="104"/>
      <c r="GB82" s="104"/>
      <c r="GC82" s="104"/>
      <c r="GD82" s="104"/>
      <c r="GE82" s="104"/>
      <c r="GF82" s="104"/>
      <c r="GG82" s="104"/>
      <c r="GH82" s="104"/>
      <c r="GI82" s="104"/>
      <c r="GJ82" s="104"/>
      <c r="GK82" s="104"/>
      <c r="GL82" s="104"/>
      <c r="GM82" s="104"/>
      <c r="GN82" s="104"/>
      <c r="GO82" s="104"/>
      <c r="GP82" s="104"/>
      <c r="GQ82" s="104"/>
      <c r="GR82" s="104"/>
      <c r="GS82" s="104"/>
      <c r="GT82" s="104"/>
      <c r="GU82" s="104"/>
      <c r="GV82" s="104"/>
      <c r="GW82" s="104"/>
      <c r="GX82" s="104"/>
      <c r="GY82" s="104"/>
      <c r="GZ82" s="104"/>
      <c r="HA82" s="104"/>
      <c r="HB82" s="104"/>
      <c r="HC82" s="104"/>
      <c r="HD82" s="104"/>
      <c r="HE82" s="104"/>
      <c r="HF82" s="104"/>
      <c r="HG82" s="104"/>
      <c r="HH82" s="104"/>
      <c r="HI82" s="104"/>
      <c r="HJ82" s="104"/>
      <c r="HK82" s="104"/>
      <c r="HL82" s="104"/>
      <c r="HM82" s="104"/>
      <c r="HN82" s="104"/>
      <c r="HO82" s="104"/>
      <c r="HP82" s="104"/>
      <c r="HQ82" s="104"/>
      <c r="HR82" s="104"/>
      <c r="HS82" s="104"/>
      <c r="HT82" s="104"/>
      <c r="HU82" s="104"/>
    </row>
    <row r="83" spans="1:229" ht="12" customHeight="1" x14ac:dyDescent="0.3">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103"/>
      <c r="AW83" s="103"/>
      <c r="AX83" s="103"/>
      <c r="AY83" s="103"/>
      <c r="AZ83" s="103"/>
      <c r="BA83" s="103"/>
      <c r="BB83" s="103"/>
      <c r="BC83" s="103"/>
      <c r="BD83" s="103"/>
      <c r="BE83" s="103"/>
      <c r="BF83" s="103"/>
      <c r="BG83" s="103"/>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04"/>
      <c r="EI83" s="104"/>
      <c r="EJ83" s="104"/>
      <c r="EK83" s="104"/>
      <c r="EL83" s="104"/>
      <c r="EM83" s="104"/>
      <c r="EN83" s="104"/>
      <c r="EO83" s="104"/>
      <c r="EP83" s="104"/>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04"/>
      <c r="FM83" s="104"/>
      <c r="FN83" s="104"/>
      <c r="FO83" s="104"/>
      <c r="FP83" s="104"/>
      <c r="FQ83" s="104"/>
      <c r="FR83" s="104"/>
      <c r="FS83" s="104"/>
      <c r="FT83" s="104"/>
      <c r="FU83" s="104"/>
      <c r="FV83" s="104"/>
      <c r="FW83" s="104"/>
      <c r="FX83" s="104"/>
      <c r="FY83" s="104"/>
      <c r="FZ83" s="104"/>
      <c r="GA83" s="104"/>
      <c r="GB83" s="104"/>
      <c r="GC83" s="104"/>
      <c r="GD83" s="104"/>
      <c r="GE83" s="104"/>
      <c r="GF83" s="104"/>
      <c r="GG83" s="104"/>
      <c r="GH83" s="104"/>
      <c r="GI83" s="104"/>
      <c r="GJ83" s="104"/>
      <c r="GK83" s="104"/>
      <c r="GL83" s="104"/>
      <c r="GM83" s="104"/>
      <c r="GN83" s="104"/>
      <c r="GO83" s="104"/>
      <c r="GP83" s="104"/>
      <c r="GQ83" s="104"/>
      <c r="GR83" s="104"/>
      <c r="GS83" s="104"/>
      <c r="GT83" s="104"/>
      <c r="GU83" s="104"/>
      <c r="GV83" s="104"/>
      <c r="GW83" s="104"/>
      <c r="GX83" s="104"/>
      <c r="GY83" s="104"/>
      <c r="GZ83" s="104"/>
      <c r="HA83" s="104"/>
      <c r="HB83" s="104"/>
      <c r="HC83" s="104"/>
      <c r="HD83" s="104"/>
      <c r="HE83" s="104"/>
      <c r="HF83" s="104"/>
      <c r="HG83" s="104"/>
      <c r="HH83" s="104"/>
      <c r="HI83" s="104"/>
      <c r="HJ83" s="104"/>
      <c r="HK83" s="104"/>
      <c r="HL83" s="104"/>
      <c r="HM83" s="104"/>
      <c r="HN83" s="104"/>
      <c r="HO83" s="104"/>
      <c r="HP83" s="104"/>
      <c r="HQ83" s="104"/>
      <c r="HR83" s="104"/>
      <c r="HS83" s="104"/>
      <c r="HT83" s="104"/>
      <c r="HU83" s="104"/>
    </row>
    <row r="84" spans="1:229" ht="12" customHeight="1" x14ac:dyDescent="0.3">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103"/>
      <c r="AW84" s="103"/>
      <c r="AX84" s="103"/>
      <c r="AY84" s="103"/>
      <c r="AZ84" s="103"/>
      <c r="BA84" s="103"/>
      <c r="BB84" s="103"/>
      <c r="BC84" s="103"/>
      <c r="BD84" s="103"/>
      <c r="BE84" s="103"/>
      <c r="BF84" s="103"/>
      <c r="BG84" s="103"/>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04"/>
      <c r="EI84" s="104"/>
      <c r="EJ84" s="104"/>
      <c r="EK84" s="104"/>
      <c r="EL84" s="104"/>
      <c r="EM84" s="104"/>
      <c r="EN84" s="104"/>
      <c r="EO84" s="104"/>
      <c r="EP84" s="104"/>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04"/>
      <c r="FM84" s="104"/>
      <c r="FN84" s="104"/>
      <c r="FO84" s="104"/>
      <c r="FP84" s="104"/>
      <c r="FQ84" s="104"/>
      <c r="FR84" s="104"/>
      <c r="FS84" s="104"/>
      <c r="FT84" s="104"/>
      <c r="FU84" s="104"/>
      <c r="FV84" s="104"/>
      <c r="FW84" s="104"/>
      <c r="FX84" s="104"/>
      <c r="FY84" s="104"/>
      <c r="FZ84" s="104"/>
      <c r="GA84" s="104"/>
      <c r="GB84" s="104"/>
      <c r="GC84" s="104"/>
      <c r="GD84" s="104"/>
      <c r="GE84" s="104"/>
      <c r="GF84" s="104"/>
      <c r="GG84" s="104"/>
      <c r="GH84" s="104"/>
      <c r="GI84" s="104"/>
      <c r="GJ84" s="104"/>
      <c r="GK84" s="104"/>
      <c r="GL84" s="104"/>
      <c r="GM84" s="104"/>
      <c r="GN84" s="104"/>
      <c r="GO84" s="104"/>
      <c r="GP84" s="104"/>
      <c r="GQ84" s="104"/>
      <c r="GR84" s="104"/>
      <c r="GS84" s="104"/>
      <c r="GT84" s="104"/>
      <c r="GU84" s="104"/>
      <c r="GV84" s="104"/>
      <c r="GW84" s="104"/>
      <c r="GX84" s="104"/>
      <c r="GY84" s="104"/>
      <c r="GZ84" s="104"/>
      <c r="HA84" s="104"/>
      <c r="HB84" s="104"/>
      <c r="HC84" s="104"/>
      <c r="HD84" s="104"/>
      <c r="HE84" s="104"/>
      <c r="HF84" s="104"/>
      <c r="HG84" s="104"/>
      <c r="HH84" s="104"/>
      <c r="HI84" s="104"/>
      <c r="HJ84" s="104"/>
      <c r="HK84" s="104"/>
      <c r="HL84" s="104"/>
      <c r="HM84" s="104"/>
      <c r="HN84" s="104"/>
      <c r="HO84" s="104"/>
      <c r="HP84" s="104"/>
      <c r="HQ84" s="104"/>
      <c r="HR84" s="104"/>
      <c r="HS84" s="104"/>
      <c r="HT84" s="104"/>
      <c r="HU84" s="104"/>
    </row>
    <row r="85" spans="1:229" ht="12" customHeight="1" x14ac:dyDescent="0.3">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103"/>
      <c r="AW85" s="103"/>
      <c r="AX85" s="103"/>
      <c r="AY85" s="103"/>
      <c r="AZ85" s="103"/>
      <c r="BA85" s="103"/>
      <c r="BB85" s="103"/>
      <c r="BC85" s="103"/>
      <c r="BD85" s="103"/>
      <c r="BE85" s="103"/>
      <c r="BF85" s="103"/>
      <c r="BG85" s="103"/>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4"/>
      <c r="HI85" s="104"/>
      <c r="HJ85" s="104"/>
      <c r="HK85" s="104"/>
      <c r="HL85" s="104"/>
      <c r="HM85" s="104"/>
      <c r="HN85" s="104"/>
      <c r="HO85" s="104"/>
      <c r="HP85" s="104"/>
      <c r="HQ85" s="104"/>
      <c r="HR85" s="104"/>
      <c r="HS85" s="104"/>
      <c r="HT85" s="104"/>
      <c r="HU85" s="104"/>
    </row>
    <row r="86" spans="1:229" ht="12" customHeight="1" x14ac:dyDescent="0.3">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103"/>
      <c r="AW86" s="103"/>
      <c r="AX86" s="103"/>
      <c r="AY86" s="103"/>
      <c r="AZ86" s="103"/>
      <c r="BA86" s="103"/>
      <c r="BB86" s="103"/>
      <c r="BC86" s="103"/>
      <c r="BD86" s="103"/>
      <c r="BE86" s="103"/>
      <c r="BF86" s="103"/>
      <c r="BG86" s="103"/>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04"/>
      <c r="FM86" s="104"/>
      <c r="FN86" s="104"/>
      <c r="FO86" s="104"/>
      <c r="FP86" s="104"/>
      <c r="FQ86" s="104"/>
      <c r="FR86" s="104"/>
      <c r="FS86" s="104"/>
      <c r="FT86" s="104"/>
      <c r="FU86" s="104"/>
      <c r="FV86" s="104"/>
      <c r="FW86" s="104"/>
      <c r="FX86" s="104"/>
      <c r="FY86" s="104"/>
      <c r="FZ86" s="104"/>
      <c r="GA86" s="104"/>
      <c r="GB86" s="104"/>
      <c r="GC86" s="104"/>
      <c r="GD86" s="104"/>
      <c r="GE86" s="104"/>
      <c r="GF86" s="104"/>
      <c r="GG86" s="104"/>
      <c r="GH86" s="104"/>
      <c r="GI86" s="104"/>
      <c r="GJ86" s="104"/>
      <c r="GK86" s="104"/>
      <c r="GL86" s="104"/>
      <c r="GM86" s="104"/>
      <c r="GN86" s="104"/>
      <c r="GO86" s="104"/>
      <c r="GP86" s="104"/>
      <c r="GQ86" s="104"/>
      <c r="GR86" s="104"/>
      <c r="GS86" s="104"/>
      <c r="GT86" s="104"/>
      <c r="GU86" s="104"/>
      <c r="GV86" s="104"/>
      <c r="GW86" s="104"/>
      <c r="GX86" s="104"/>
      <c r="GY86" s="104"/>
      <c r="GZ86" s="104"/>
      <c r="HA86" s="104"/>
      <c r="HB86" s="104"/>
      <c r="HC86" s="104"/>
      <c r="HD86" s="104"/>
      <c r="HE86" s="104"/>
      <c r="HF86" s="104"/>
      <c r="HG86" s="104"/>
      <c r="HH86" s="104"/>
      <c r="HI86" s="104"/>
      <c r="HJ86" s="104"/>
      <c r="HK86" s="104"/>
      <c r="HL86" s="104"/>
      <c r="HM86" s="104"/>
      <c r="HN86" s="104"/>
      <c r="HO86" s="104"/>
      <c r="HP86" s="104"/>
      <c r="HQ86" s="104"/>
      <c r="HR86" s="104"/>
      <c r="HS86" s="104"/>
      <c r="HT86" s="104"/>
      <c r="HU86" s="104"/>
    </row>
    <row r="87" spans="1:229" ht="12" customHeight="1" x14ac:dyDescent="0.3">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103"/>
      <c r="AW87" s="103"/>
      <c r="AX87" s="103"/>
      <c r="AY87" s="103"/>
      <c r="AZ87" s="103"/>
      <c r="BA87" s="103"/>
      <c r="BB87" s="103"/>
      <c r="BC87" s="103"/>
      <c r="BD87" s="103"/>
      <c r="BE87" s="103"/>
      <c r="BF87" s="103"/>
      <c r="BG87" s="103"/>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04"/>
      <c r="EI87" s="104"/>
      <c r="EJ87" s="104"/>
      <c r="EK87" s="104"/>
      <c r="EL87" s="104"/>
      <c r="EM87" s="104"/>
      <c r="EN87" s="104"/>
      <c r="EO87" s="104"/>
      <c r="EP87" s="104"/>
      <c r="EQ87" s="104"/>
      <c r="ER87" s="104"/>
      <c r="ES87" s="104"/>
      <c r="ET87" s="104"/>
      <c r="EU87" s="104"/>
      <c r="EV87" s="104"/>
      <c r="EW87" s="104"/>
      <c r="EX87" s="104"/>
      <c r="EY87" s="104"/>
      <c r="EZ87" s="104"/>
      <c r="FA87" s="104"/>
      <c r="FB87" s="104"/>
      <c r="FC87" s="104"/>
      <c r="FD87" s="104"/>
      <c r="FE87" s="104"/>
      <c r="FF87" s="104"/>
      <c r="FG87" s="104"/>
      <c r="FH87" s="104"/>
      <c r="FI87" s="104"/>
      <c r="FJ87" s="104"/>
      <c r="FK87" s="104"/>
      <c r="FL87" s="104"/>
      <c r="FM87" s="104"/>
      <c r="FN87" s="104"/>
      <c r="FO87" s="104"/>
      <c r="FP87" s="104"/>
      <c r="FQ87" s="104"/>
      <c r="FR87" s="104"/>
      <c r="FS87" s="104"/>
      <c r="FT87" s="104"/>
      <c r="FU87" s="104"/>
      <c r="FV87" s="104"/>
      <c r="FW87" s="104"/>
      <c r="FX87" s="104"/>
      <c r="FY87" s="104"/>
      <c r="FZ87" s="104"/>
      <c r="GA87" s="104"/>
      <c r="GB87" s="104"/>
      <c r="GC87" s="104"/>
      <c r="GD87" s="104"/>
      <c r="GE87" s="104"/>
      <c r="GF87" s="104"/>
      <c r="GG87" s="104"/>
      <c r="GH87" s="104"/>
      <c r="GI87" s="104"/>
      <c r="GJ87" s="104"/>
      <c r="GK87" s="104"/>
      <c r="GL87" s="104"/>
      <c r="GM87" s="104"/>
      <c r="GN87" s="104"/>
      <c r="GO87" s="104"/>
      <c r="GP87" s="104"/>
      <c r="GQ87" s="104"/>
      <c r="GR87" s="104"/>
      <c r="GS87" s="104"/>
      <c r="GT87" s="104"/>
      <c r="GU87" s="104"/>
      <c r="GV87" s="104"/>
      <c r="GW87" s="104"/>
      <c r="GX87" s="104"/>
      <c r="GY87" s="104"/>
      <c r="GZ87" s="104"/>
      <c r="HA87" s="104"/>
      <c r="HB87" s="104"/>
      <c r="HC87" s="104"/>
      <c r="HD87" s="104"/>
      <c r="HE87" s="104"/>
      <c r="HF87" s="104"/>
      <c r="HG87" s="104"/>
      <c r="HH87" s="104"/>
      <c r="HI87" s="104"/>
      <c r="HJ87" s="104"/>
      <c r="HK87" s="104"/>
      <c r="HL87" s="104"/>
      <c r="HM87" s="104"/>
      <c r="HN87" s="104"/>
      <c r="HO87" s="104"/>
      <c r="HP87" s="104"/>
      <c r="HQ87" s="104"/>
      <c r="HR87" s="104"/>
      <c r="HS87" s="104"/>
      <c r="HT87" s="104"/>
      <c r="HU87" s="104"/>
    </row>
    <row r="88" spans="1:229" ht="12" customHeight="1" x14ac:dyDescent="0.3">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103"/>
      <c r="AW88" s="103"/>
      <c r="AX88" s="103"/>
      <c r="AY88" s="103"/>
      <c r="AZ88" s="103"/>
      <c r="BA88" s="103"/>
      <c r="BB88" s="103"/>
      <c r="BC88" s="103"/>
      <c r="BD88" s="103"/>
      <c r="BE88" s="103"/>
      <c r="BF88" s="103"/>
      <c r="BG88" s="103"/>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c r="GU88" s="104"/>
      <c r="GV88" s="104"/>
      <c r="GW88" s="104"/>
      <c r="GX88" s="104"/>
      <c r="GY88" s="104"/>
      <c r="GZ88" s="104"/>
      <c r="HA88" s="104"/>
      <c r="HB88" s="104"/>
      <c r="HC88" s="104"/>
      <c r="HD88" s="104"/>
      <c r="HE88" s="104"/>
      <c r="HF88" s="104"/>
      <c r="HG88" s="104"/>
      <c r="HH88" s="104"/>
      <c r="HI88" s="104"/>
      <c r="HJ88" s="104"/>
      <c r="HK88" s="104"/>
      <c r="HL88" s="104"/>
      <c r="HM88" s="104"/>
      <c r="HN88" s="104"/>
      <c r="HO88" s="104"/>
      <c r="HP88" s="104"/>
      <c r="HQ88" s="104"/>
      <c r="HR88" s="104"/>
      <c r="HS88" s="104"/>
      <c r="HT88" s="104"/>
      <c r="HU88" s="104"/>
    </row>
    <row r="89" spans="1:229" ht="12" customHeight="1" x14ac:dyDescent="0.3">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103"/>
      <c r="AW89" s="103"/>
      <c r="AX89" s="103"/>
      <c r="AY89" s="103"/>
      <c r="AZ89" s="103"/>
      <c r="BA89" s="103"/>
      <c r="BB89" s="103"/>
      <c r="BC89" s="103"/>
      <c r="BD89" s="103"/>
      <c r="BE89" s="103"/>
      <c r="BF89" s="103"/>
      <c r="BG89" s="103"/>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104"/>
      <c r="GN89" s="104"/>
      <c r="GO89" s="104"/>
      <c r="GP89" s="104"/>
      <c r="GQ89" s="104"/>
      <c r="GR89" s="104"/>
      <c r="GS89" s="104"/>
      <c r="GT89" s="104"/>
      <c r="GU89" s="104"/>
      <c r="GV89" s="104"/>
      <c r="GW89" s="104"/>
      <c r="GX89" s="104"/>
      <c r="GY89" s="104"/>
      <c r="GZ89" s="104"/>
      <c r="HA89" s="104"/>
      <c r="HB89" s="104"/>
      <c r="HC89" s="104"/>
      <c r="HD89" s="104"/>
      <c r="HE89" s="104"/>
      <c r="HF89" s="104"/>
      <c r="HG89" s="104"/>
      <c r="HH89" s="104"/>
      <c r="HI89" s="104"/>
      <c r="HJ89" s="104"/>
      <c r="HK89" s="104"/>
      <c r="HL89" s="104"/>
      <c r="HM89" s="104"/>
      <c r="HN89" s="104"/>
      <c r="HO89" s="104"/>
      <c r="HP89" s="104"/>
      <c r="HQ89" s="104"/>
      <c r="HR89" s="104"/>
      <c r="HS89" s="104"/>
      <c r="HT89" s="104"/>
      <c r="HU89" s="104"/>
    </row>
    <row r="90" spans="1:229" ht="12" customHeight="1" x14ac:dyDescent="0.3">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103"/>
      <c r="AW90" s="103"/>
      <c r="AX90" s="103"/>
      <c r="AY90" s="103"/>
      <c r="AZ90" s="103"/>
      <c r="BA90" s="103"/>
      <c r="BB90" s="103"/>
      <c r="BC90" s="103"/>
      <c r="BD90" s="103"/>
      <c r="BE90" s="103"/>
      <c r="BF90" s="103"/>
      <c r="BG90" s="103"/>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104"/>
      <c r="GN90" s="104"/>
      <c r="GO90" s="104"/>
      <c r="GP90" s="104"/>
      <c r="GQ90" s="104"/>
      <c r="GR90" s="104"/>
      <c r="GS90" s="104"/>
      <c r="GT90" s="104"/>
      <c r="GU90" s="104"/>
      <c r="GV90" s="104"/>
      <c r="GW90" s="104"/>
      <c r="GX90" s="104"/>
      <c r="GY90" s="104"/>
      <c r="GZ90" s="104"/>
      <c r="HA90" s="104"/>
      <c r="HB90" s="104"/>
      <c r="HC90" s="104"/>
      <c r="HD90" s="104"/>
      <c r="HE90" s="104"/>
      <c r="HF90" s="104"/>
      <c r="HG90" s="104"/>
      <c r="HH90" s="104"/>
      <c r="HI90" s="104"/>
      <c r="HJ90" s="104"/>
      <c r="HK90" s="104"/>
      <c r="HL90" s="104"/>
      <c r="HM90" s="104"/>
      <c r="HN90" s="104"/>
      <c r="HO90" s="104"/>
      <c r="HP90" s="104"/>
      <c r="HQ90" s="104"/>
      <c r="HR90" s="104"/>
      <c r="HS90" s="104"/>
      <c r="HT90" s="104"/>
      <c r="HU90" s="104"/>
    </row>
    <row r="91" spans="1:229" ht="12" customHeight="1" x14ac:dyDescent="0.3">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103"/>
      <c r="AW91" s="103"/>
      <c r="AX91" s="103"/>
      <c r="AY91" s="103"/>
      <c r="AZ91" s="103"/>
      <c r="BA91" s="103"/>
      <c r="BB91" s="103"/>
      <c r="BC91" s="103"/>
      <c r="BD91" s="103"/>
      <c r="BE91" s="103"/>
      <c r="BF91" s="103"/>
      <c r="BG91" s="103"/>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c r="GU91" s="104"/>
      <c r="GV91" s="104"/>
      <c r="GW91" s="104"/>
      <c r="GX91" s="104"/>
      <c r="GY91" s="104"/>
      <c r="GZ91" s="104"/>
      <c r="HA91" s="104"/>
      <c r="HB91" s="104"/>
      <c r="HC91" s="104"/>
      <c r="HD91" s="104"/>
      <c r="HE91" s="104"/>
      <c r="HF91" s="104"/>
      <c r="HG91" s="104"/>
      <c r="HH91" s="104"/>
      <c r="HI91" s="104"/>
      <c r="HJ91" s="104"/>
      <c r="HK91" s="104"/>
      <c r="HL91" s="104"/>
      <c r="HM91" s="104"/>
      <c r="HN91" s="104"/>
      <c r="HO91" s="104"/>
      <c r="HP91" s="104"/>
      <c r="HQ91" s="104"/>
      <c r="HR91" s="104"/>
      <c r="HS91" s="104"/>
      <c r="HT91" s="104"/>
      <c r="HU91" s="104"/>
    </row>
    <row r="92" spans="1:229" ht="12" customHeight="1" x14ac:dyDescent="0.3">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103"/>
      <c r="AW92" s="103"/>
      <c r="AX92" s="103"/>
      <c r="AY92" s="103"/>
      <c r="AZ92" s="103"/>
      <c r="BA92" s="103"/>
      <c r="BB92" s="103"/>
      <c r="BC92" s="103"/>
      <c r="BD92" s="103"/>
      <c r="BE92" s="103"/>
      <c r="BF92" s="103"/>
      <c r="BG92" s="103"/>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c r="EO92" s="104"/>
      <c r="EP92" s="104"/>
      <c r="EQ92" s="104"/>
      <c r="ER92" s="104"/>
      <c r="ES92" s="104"/>
      <c r="ET92" s="104"/>
      <c r="EU92" s="104"/>
      <c r="EV92" s="104"/>
      <c r="EW92" s="104"/>
      <c r="EX92" s="104"/>
      <c r="EY92" s="104"/>
      <c r="EZ92" s="104"/>
      <c r="FA92" s="104"/>
      <c r="FB92" s="104"/>
      <c r="FC92" s="104"/>
      <c r="FD92" s="104"/>
      <c r="FE92" s="104"/>
      <c r="FF92" s="104"/>
      <c r="FG92" s="104"/>
      <c r="FH92" s="104"/>
      <c r="FI92" s="104"/>
      <c r="FJ92" s="104"/>
      <c r="FK92" s="104"/>
      <c r="FL92" s="104"/>
      <c r="FM92" s="104"/>
      <c r="FN92" s="104"/>
      <c r="FO92" s="104"/>
      <c r="FP92" s="104"/>
      <c r="FQ92" s="104"/>
      <c r="FR92" s="104"/>
      <c r="FS92" s="104"/>
      <c r="FT92" s="104"/>
      <c r="FU92" s="104"/>
      <c r="FV92" s="104"/>
      <c r="FW92" s="104"/>
      <c r="FX92" s="104"/>
      <c r="FY92" s="104"/>
      <c r="FZ92" s="104"/>
      <c r="GA92" s="104"/>
      <c r="GB92" s="104"/>
      <c r="GC92" s="104"/>
      <c r="GD92" s="104"/>
      <c r="GE92" s="104"/>
      <c r="GF92" s="104"/>
      <c r="GG92" s="104"/>
      <c r="GH92" s="104"/>
      <c r="GI92" s="104"/>
      <c r="GJ92" s="104"/>
      <c r="GK92" s="104"/>
      <c r="GL92" s="104"/>
      <c r="GM92" s="104"/>
      <c r="GN92" s="104"/>
      <c r="GO92" s="104"/>
      <c r="GP92" s="104"/>
      <c r="GQ92" s="104"/>
      <c r="GR92" s="104"/>
      <c r="GS92" s="104"/>
      <c r="GT92" s="104"/>
      <c r="GU92" s="104"/>
      <c r="GV92" s="104"/>
      <c r="GW92" s="104"/>
      <c r="GX92" s="104"/>
      <c r="GY92" s="104"/>
      <c r="GZ92" s="104"/>
      <c r="HA92" s="104"/>
      <c r="HB92" s="104"/>
      <c r="HC92" s="104"/>
      <c r="HD92" s="104"/>
      <c r="HE92" s="104"/>
      <c r="HF92" s="104"/>
      <c r="HG92" s="104"/>
      <c r="HH92" s="104"/>
      <c r="HI92" s="104"/>
      <c r="HJ92" s="104"/>
      <c r="HK92" s="104"/>
      <c r="HL92" s="104"/>
      <c r="HM92" s="104"/>
      <c r="HN92" s="104"/>
      <c r="HO92" s="104"/>
      <c r="HP92" s="104"/>
      <c r="HQ92" s="104"/>
      <c r="HR92" s="104"/>
      <c r="HS92" s="104"/>
      <c r="HT92" s="104"/>
      <c r="HU92" s="104"/>
    </row>
    <row r="93" spans="1:229" ht="12" customHeight="1" x14ac:dyDescent="0.3">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103"/>
      <c r="AW93" s="103"/>
      <c r="AX93" s="103"/>
      <c r="AY93" s="103"/>
      <c r="AZ93" s="103"/>
      <c r="BA93" s="103"/>
      <c r="BB93" s="103"/>
      <c r="BC93" s="103"/>
      <c r="BD93" s="103"/>
      <c r="BE93" s="103"/>
      <c r="BF93" s="103"/>
      <c r="BG93" s="103"/>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104"/>
      <c r="GN93" s="104"/>
      <c r="GO93" s="104"/>
      <c r="GP93" s="104"/>
      <c r="GQ93" s="104"/>
      <c r="GR93" s="104"/>
      <c r="GS93" s="104"/>
      <c r="GT93" s="104"/>
      <c r="GU93" s="104"/>
      <c r="GV93" s="104"/>
      <c r="GW93" s="104"/>
      <c r="GX93" s="104"/>
      <c r="GY93" s="104"/>
      <c r="GZ93" s="104"/>
      <c r="HA93" s="104"/>
      <c r="HB93" s="104"/>
      <c r="HC93" s="104"/>
      <c r="HD93" s="104"/>
      <c r="HE93" s="104"/>
      <c r="HF93" s="104"/>
      <c r="HG93" s="104"/>
      <c r="HH93" s="104"/>
      <c r="HI93" s="104"/>
      <c r="HJ93" s="104"/>
      <c r="HK93" s="104"/>
      <c r="HL93" s="104"/>
      <c r="HM93" s="104"/>
      <c r="HN93" s="104"/>
      <c r="HO93" s="104"/>
      <c r="HP93" s="104"/>
      <c r="HQ93" s="104"/>
      <c r="HR93" s="104"/>
      <c r="HS93" s="104"/>
      <c r="HT93" s="104"/>
      <c r="HU93" s="104"/>
    </row>
    <row r="94" spans="1:229" ht="12" customHeight="1" x14ac:dyDescent="0.3">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103"/>
      <c r="AW94" s="103"/>
      <c r="AX94" s="103"/>
      <c r="AY94" s="103"/>
      <c r="AZ94" s="103"/>
      <c r="BA94" s="103"/>
      <c r="BB94" s="103"/>
      <c r="BC94" s="103"/>
      <c r="BD94" s="103"/>
      <c r="BE94" s="103"/>
      <c r="BF94" s="103"/>
      <c r="BG94" s="103"/>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104"/>
      <c r="GN94" s="104"/>
      <c r="GO94" s="104"/>
      <c r="GP94" s="104"/>
      <c r="GQ94" s="104"/>
      <c r="GR94" s="104"/>
      <c r="GS94" s="104"/>
      <c r="GT94" s="104"/>
      <c r="GU94" s="104"/>
      <c r="GV94" s="104"/>
      <c r="GW94" s="104"/>
      <c r="GX94" s="104"/>
      <c r="GY94" s="104"/>
      <c r="GZ94" s="104"/>
      <c r="HA94" s="104"/>
      <c r="HB94" s="104"/>
      <c r="HC94" s="104"/>
      <c r="HD94" s="104"/>
      <c r="HE94" s="104"/>
      <c r="HF94" s="104"/>
      <c r="HG94" s="104"/>
      <c r="HH94" s="104"/>
      <c r="HI94" s="104"/>
      <c r="HJ94" s="104"/>
      <c r="HK94" s="104"/>
      <c r="HL94" s="104"/>
      <c r="HM94" s="104"/>
      <c r="HN94" s="104"/>
      <c r="HO94" s="104"/>
      <c r="HP94" s="104"/>
      <c r="HQ94" s="104"/>
      <c r="HR94" s="104"/>
      <c r="HS94" s="104"/>
      <c r="HT94" s="104"/>
      <c r="HU94" s="104"/>
    </row>
    <row r="95" spans="1:229" ht="12" customHeight="1" x14ac:dyDescent="0.3">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103"/>
      <c r="AW95" s="103"/>
      <c r="AX95" s="103"/>
      <c r="AY95" s="103"/>
      <c r="AZ95" s="103"/>
      <c r="BA95" s="103"/>
      <c r="BB95" s="103"/>
      <c r="BC95" s="103"/>
      <c r="BD95" s="103"/>
      <c r="BE95" s="103"/>
      <c r="BF95" s="103"/>
      <c r="BG95" s="103"/>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104"/>
      <c r="GN95" s="104"/>
      <c r="GO95" s="104"/>
      <c r="GP95" s="104"/>
      <c r="GQ95" s="104"/>
      <c r="GR95" s="104"/>
      <c r="GS95" s="104"/>
      <c r="GT95" s="104"/>
      <c r="GU95" s="104"/>
      <c r="GV95" s="104"/>
      <c r="GW95" s="104"/>
      <c r="GX95" s="104"/>
      <c r="GY95" s="104"/>
      <c r="GZ95" s="104"/>
      <c r="HA95" s="104"/>
      <c r="HB95" s="104"/>
      <c r="HC95" s="104"/>
      <c r="HD95" s="104"/>
      <c r="HE95" s="104"/>
      <c r="HF95" s="104"/>
      <c r="HG95" s="104"/>
      <c r="HH95" s="104"/>
      <c r="HI95" s="104"/>
      <c r="HJ95" s="104"/>
      <c r="HK95" s="104"/>
      <c r="HL95" s="104"/>
      <c r="HM95" s="104"/>
      <c r="HN95" s="104"/>
      <c r="HO95" s="104"/>
      <c r="HP95" s="104"/>
      <c r="HQ95" s="104"/>
      <c r="HR95" s="104"/>
      <c r="HS95" s="104"/>
      <c r="HT95" s="104"/>
      <c r="HU95" s="104"/>
    </row>
    <row r="96" spans="1:229" ht="12" customHeight="1" x14ac:dyDescent="0.3">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103"/>
      <c r="AW96" s="103"/>
      <c r="AX96" s="103"/>
      <c r="AY96" s="103"/>
      <c r="AZ96" s="103"/>
      <c r="BA96" s="103"/>
      <c r="BB96" s="103"/>
      <c r="BC96" s="103"/>
      <c r="BD96" s="103"/>
      <c r="BE96" s="103"/>
      <c r="BF96" s="103"/>
      <c r="BG96" s="103"/>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c r="GU96" s="104"/>
      <c r="GV96" s="104"/>
      <c r="GW96" s="104"/>
      <c r="GX96" s="104"/>
      <c r="GY96" s="104"/>
      <c r="GZ96" s="104"/>
      <c r="HA96" s="104"/>
      <c r="HB96" s="104"/>
      <c r="HC96" s="104"/>
      <c r="HD96" s="104"/>
      <c r="HE96" s="104"/>
      <c r="HF96" s="104"/>
      <c r="HG96" s="104"/>
      <c r="HH96" s="104"/>
      <c r="HI96" s="104"/>
      <c r="HJ96" s="104"/>
      <c r="HK96" s="104"/>
      <c r="HL96" s="104"/>
      <c r="HM96" s="104"/>
      <c r="HN96" s="104"/>
      <c r="HO96" s="104"/>
      <c r="HP96" s="104"/>
      <c r="HQ96" s="104"/>
      <c r="HR96" s="104"/>
      <c r="HS96" s="104"/>
      <c r="HT96" s="104"/>
      <c r="HU96" s="104"/>
    </row>
    <row r="97" spans="1:229" ht="12" customHeight="1" x14ac:dyDescent="0.3">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103"/>
      <c r="AW97" s="103"/>
      <c r="AX97" s="103"/>
      <c r="AY97" s="103"/>
      <c r="AZ97" s="103"/>
      <c r="BA97" s="103"/>
      <c r="BB97" s="103"/>
      <c r="BC97" s="103"/>
      <c r="BD97" s="103"/>
      <c r="BE97" s="103"/>
      <c r="BF97" s="103"/>
      <c r="BG97" s="103"/>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104"/>
      <c r="GD97" s="104"/>
      <c r="GE97" s="104"/>
      <c r="GF97" s="104"/>
      <c r="GG97" s="104"/>
      <c r="GH97" s="104"/>
      <c r="GI97" s="104"/>
      <c r="GJ97" s="104"/>
      <c r="GK97" s="104"/>
      <c r="GL97" s="104"/>
      <c r="GM97" s="104"/>
      <c r="GN97" s="104"/>
      <c r="GO97" s="104"/>
      <c r="GP97" s="104"/>
      <c r="GQ97" s="104"/>
      <c r="GR97" s="104"/>
      <c r="GS97" s="104"/>
      <c r="GT97" s="104"/>
      <c r="GU97" s="104"/>
      <c r="GV97" s="104"/>
      <c r="GW97" s="104"/>
      <c r="GX97" s="104"/>
      <c r="GY97" s="104"/>
      <c r="GZ97" s="104"/>
      <c r="HA97" s="104"/>
      <c r="HB97" s="104"/>
      <c r="HC97" s="104"/>
      <c r="HD97" s="104"/>
      <c r="HE97" s="104"/>
      <c r="HF97" s="104"/>
      <c r="HG97" s="104"/>
      <c r="HH97" s="104"/>
      <c r="HI97" s="104"/>
      <c r="HJ97" s="104"/>
      <c r="HK97" s="104"/>
      <c r="HL97" s="104"/>
      <c r="HM97" s="104"/>
      <c r="HN97" s="104"/>
      <c r="HO97" s="104"/>
      <c r="HP97" s="104"/>
      <c r="HQ97" s="104"/>
      <c r="HR97" s="104"/>
      <c r="HS97" s="104"/>
      <c r="HT97" s="104"/>
      <c r="HU97" s="104"/>
    </row>
    <row r="98" spans="1:229" ht="12" customHeight="1" x14ac:dyDescent="0.3">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103"/>
      <c r="AW98" s="103"/>
      <c r="AX98" s="103"/>
      <c r="AY98" s="103"/>
      <c r="AZ98" s="103"/>
      <c r="BA98" s="103"/>
      <c r="BB98" s="103"/>
      <c r="BC98" s="103"/>
      <c r="BD98" s="103"/>
      <c r="BE98" s="103"/>
      <c r="BF98" s="103"/>
      <c r="BG98" s="103"/>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c r="HN98" s="104"/>
      <c r="HO98" s="104"/>
      <c r="HP98" s="104"/>
      <c r="HQ98" s="104"/>
      <c r="HR98" s="104"/>
      <c r="HS98" s="104"/>
      <c r="HT98" s="104"/>
      <c r="HU98" s="104"/>
    </row>
    <row r="99" spans="1:229" ht="12" customHeight="1" x14ac:dyDescent="0.3">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103"/>
      <c r="AW99" s="103"/>
      <c r="AX99" s="103"/>
      <c r="AY99" s="103"/>
      <c r="AZ99" s="103"/>
      <c r="BA99" s="103"/>
      <c r="BB99" s="103"/>
      <c r="BC99" s="103"/>
      <c r="BD99" s="103"/>
      <c r="BE99" s="103"/>
      <c r="BF99" s="103"/>
      <c r="BG99" s="103"/>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c r="GU99" s="104"/>
      <c r="GV99" s="104"/>
      <c r="GW99" s="104"/>
      <c r="GX99" s="104"/>
      <c r="GY99" s="104"/>
      <c r="GZ99" s="104"/>
      <c r="HA99" s="104"/>
      <c r="HB99" s="104"/>
      <c r="HC99" s="104"/>
      <c r="HD99" s="104"/>
      <c r="HE99" s="104"/>
      <c r="HF99" s="104"/>
      <c r="HG99" s="104"/>
      <c r="HH99" s="104"/>
      <c r="HI99" s="104"/>
      <c r="HJ99" s="104"/>
      <c r="HK99" s="104"/>
      <c r="HL99" s="104"/>
      <c r="HM99" s="104"/>
      <c r="HN99" s="104"/>
      <c r="HO99" s="104"/>
      <c r="HP99" s="104"/>
      <c r="HQ99" s="104"/>
      <c r="HR99" s="104"/>
      <c r="HS99" s="104"/>
      <c r="HT99" s="104"/>
      <c r="HU99" s="104"/>
    </row>
    <row r="100" spans="1:229" ht="12" customHeight="1" x14ac:dyDescent="0.3">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103"/>
      <c r="AW100" s="103"/>
      <c r="AX100" s="103"/>
      <c r="AY100" s="103"/>
      <c r="AZ100" s="103"/>
      <c r="BA100" s="103"/>
      <c r="BB100" s="103"/>
      <c r="BC100" s="103"/>
      <c r="BD100" s="103"/>
      <c r="BE100" s="103"/>
      <c r="BF100" s="103"/>
      <c r="BG100" s="103"/>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04"/>
      <c r="FM100" s="104"/>
      <c r="FN100" s="104"/>
      <c r="FO100" s="104"/>
      <c r="FP100" s="104"/>
      <c r="FQ100" s="104"/>
      <c r="FR100" s="104"/>
      <c r="FS100" s="104"/>
      <c r="FT100" s="104"/>
      <c r="FU100" s="104"/>
      <c r="FV100" s="104"/>
      <c r="FW100" s="104"/>
      <c r="FX100" s="104"/>
      <c r="FY100" s="104"/>
      <c r="FZ100" s="104"/>
      <c r="GA100" s="104"/>
      <c r="GB100" s="104"/>
      <c r="GC100" s="104"/>
      <c r="GD100" s="104"/>
      <c r="GE100" s="104"/>
      <c r="GF100" s="104"/>
      <c r="GG100" s="104"/>
      <c r="GH100" s="104"/>
      <c r="GI100" s="104"/>
      <c r="GJ100" s="104"/>
      <c r="GK100" s="104"/>
      <c r="GL100" s="104"/>
      <c r="GM100" s="104"/>
      <c r="GN100" s="104"/>
      <c r="GO100" s="104"/>
      <c r="GP100" s="104"/>
      <c r="GQ100" s="104"/>
      <c r="GR100" s="104"/>
      <c r="GS100" s="104"/>
      <c r="GT100" s="104"/>
      <c r="GU100" s="104"/>
      <c r="GV100" s="104"/>
      <c r="GW100" s="104"/>
      <c r="GX100" s="104"/>
      <c r="GY100" s="104"/>
      <c r="GZ100" s="104"/>
      <c r="HA100" s="104"/>
      <c r="HB100" s="104"/>
      <c r="HC100" s="104"/>
      <c r="HD100" s="104"/>
      <c r="HE100" s="104"/>
      <c r="HF100" s="104"/>
      <c r="HG100" s="104"/>
      <c r="HH100" s="104"/>
      <c r="HI100" s="104"/>
      <c r="HJ100" s="104"/>
      <c r="HK100" s="104"/>
      <c r="HL100" s="104"/>
      <c r="HM100" s="104"/>
      <c r="HN100" s="104"/>
      <c r="HO100" s="104"/>
      <c r="HP100" s="104"/>
      <c r="HQ100" s="104"/>
      <c r="HR100" s="104"/>
      <c r="HS100" s="104"/>
      <c r="HT100" s="104"/>
      <c r="HU100" s="104"/>
    </row>
    <row r="101" spans="1:229" ht="12" customHeight="1" x14ac:dyDescent="0.3">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103"/>
      <c r="AW101" s="103"/>
      <c r="AX101" s="103"/>
      <c r="AY101" s="103"/>
      <c r="AZ101" s="103"/>
      <c r="BA101" s="103"/>
      <c r="BB101" s="103"/>
      <c r="BC101" s="103"/>
      <c r="BD101" s="103"/>
      <c r="BE101" s="103"/>
      <c r="BF101" s="103"/>
      <c r="BG101" s="103"/>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04"/>
      <c r="FM101" s="104"/>
      <c r="FN101" s="104"/>
      <c r="FO101" s="104"/>
      <c r="FP101" s="104"/>
      <c r="FQ101" s="104"/>
      <c r="FR101" s="104"/>
      <c r="FS101" s="104"/>
      <c r="FT101" s="104"/>
      <c r="FU101" s="104"/>
      <c r="FV101" s="104"/>
      <c r="FW101" s="104"/>
      <c r="FX101" s="104"/>
      <c r="FY101" s="104"/>
      <c r="FZ101" s="104"/>
      <c r="GA101" s="104"/>
      <c r="GB101" s="104"/>
      <c r="GC101" s="104"/>
      <c r="GD101" s="104"/>
      <c r="GE101" s="104"/>
      <c r="GF101" s="104"/>
      <c r="GG101" s="104"/>
      <c r="GH101" s="104"/>
      <c r="GI101" s="104"/>
      <c r="GJ101" s="104"/>
      <c r="GK101" s="104"/>
      <c r="GL101" s="104"/>
      <c r="GM101" s="104"/>
      <c r="GN101" s="104"/>
      <c r="GO101" s="104"/>
      <c r="GP101" s="104"/>
      <c r="GQ101" s="104"/>
      <c r="GR101" s="104"/>
      <c r="GS101" s="104"/>
      <c r="GT101" s="104"/>
      <c r="GU101" s="104"/>
      <c r="GV101" s="104"/>
      <c r="GW101" s="104"/>
      <c r="GX101" s="104"/>
      <c r="GY101" s="104"/>
      <c r="GZ101" s="104"/>
      <c r="HA101" s="104"/>
      <c r="HB101" s="104"/>
      <c r="HC101" s="104"/>
      <c r="HD101" s="104"/>
      <c r="HE101" s="104"/>
      <c r="HF101" s="104"/>
      <c r="HG101" s="104"/>
      <c r="HH101" s="104"/>
      <c r="HI101" s="104"/>
      <c r="HJ101" s="104"/>
      <c r="HK101" s="104"/>
      <c r="HL101" s="104"/>
      <c r="HM101" s="104"/>
      <c r="HN101" s="104"/>
      <c r="HO101" s="104"/>
      <c r="HP101" s="104"/>
      <c r="HQ101" s="104"/>
      <c r="HR101" s="104"/>
      <c r="HS101" s="104"/>
      <c r="HT101" s="104"/>
      <c r="HU101" s="104"/>
    </row>
    <row r="102" spans="1:229" ht="12" customHeight="1" x14ac:dyDescent="0.3">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103"/>
      <c r="AW102" s="103"/>
      <c r="AX102" s="103"/>
      <c r="AY102" s="103"/>
      <c r="AZ102" s="103"/>
      <c r="BA102" s="103"/>
      <c r="BB102" s="103"/>
      <c r="BC102" s="103"/>
      <c r="BD102" s="103"/>
      <c r="BE102" s="103"/>
      <c r="BF102" s="103"/>
      <c r="BG102" s="103"/>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04"/>
      <c r="FM102" s="104"/>
      <c r="FN102" s="104"/>
      <c r="FO102" s="104"/>
      <c r="FP102" s="104"/>
      <c r="FQ102" s="104"/>
      <c r="FR102" s="104"/>
      <c r="FS102" s="104"/>
      <c r="FT102" s="104"/>
      <c r="FU102" s="104"/>
      <c r="FV102" s="104"/>
      <c r="FW102" s="104"/>
      <c r="FX102" s="104"/>
      <c r="FY102" s="104"/>
      <c r="FZ102" s="104"/>
      <c r="GA102" s="104"/>
      <c r="GB102" s="104"/>
      <c r="GC102" s="104"/>
      <c r="GD102" s="104"/>
      <c r="GE102" s="104"/>
      <c r="GF102" s="104"/>
      <c r="GG102" s="104"/>
      <c r="GH102" s="104"/>
      <c r="GI102" s="104"/>
      <c r="GJ102" s="104"/>
      <c r="GK102" s="104"/>
      <c r="GL102" s="104"/>
      <c r="GM102" s="104"/>
      <c r="GN102" s="104"/>
      <c r="GO102" s="104"/>
      <c r="GP102" s="104"/>
      <c r="GQ102" s="104"/>
      <c r="GR102" s="104"/>
      <c r="GS102" s="104"/>
      <c r="GT102" s="104"/>
      <c r="GU102" s="104"/>
      <c r="GV102" s="104"/>
      <c r="GW102" s="104"/>
      <c r="GX102" s="104"/>
      <c r="GY102" s="104"/>
      <c r="GZ102" s="104"/>
      <c r="HA102" s="104"/>
      <c r="HB102" s="104"/>
      <c r="HC102" s="104"/>
      <c r="HD102" s="104"/>
      <c r="HE102" s="104"/>
      <c r="HF102" s="104"/>
      <c r="HG102" s="104"/>
      <c r="HH102" s="104"/>
      <c r="HI102" s="104"/>
      <c r="HJ102" s="104"/>
      <c r="HK102" s="104"/>
      <c r="HL102" s="104"/>
      <c r="HM102" s="104"/>
      <c r="HN102" s="104"/>
      <c r="HO102" s="104"/>
      <c r="HP102" s="104"/>
      <c r="HQ102" s="104"/>
      <c r="HR102" s="104"/>
      <c r="HS102" s="104"/>
      <c r="HT102" s="104"/>
      <c r="HU102" s="104"/>
    </row>
    <row r="103" spans="1:229" ht="12" customHeight="1" x14ac:dyDescent="0.3">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103"/>
      <c r="AW103" s="103"/>
      <c r="AX103" s="103"/>
      <c r="AY103" s="103"/>
      <c r="AZ103" s="103"/>
      <c r="BA103" s="103"/>
      <c r="BB103" s="103"/>
      <c r="BC103" s="103"/>
      <c r="BD103" s="103"/>
      <c r="BE103" s="103"/>
      <c r="BF103" s="103"/>
      <c r="BG103" s="103"/>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4"/>
      <c r="FU103" s="104"/>
      <c r="FV103" s="104"/>
      <c r="FW103" s="104"/>
      <c r="FX103" s="104"/>
      <c r="FY103" s="104"/>
      <c r="FZ103" s="104"/>
      <c r="GA103" s="104"/>
      <c r="GB103" s="104"/>
      <c r="GC103" s="104"/>
      <c r="GD103" s="104"/>
      <c r="GE103" s="104"/>
      <c r="GF103" s="104"/>
      <c r="GG103" s="104"/>
      <c r="GH103" s="104"/>
      <c r="GI103" s="104"/>
      <c r="GJ103" s="104"/>
      <c r="GK103" s="104"/>
      <c r="GL103" s="104"/>
      <c r="GM103" s="104"/>
      <c r="GN103" s="104"/>
      <c r="GO103" s="104"/>
      <c r="GP103" s="104"/>
      <c r="GQ103" s="104"/>
      <c r="GR103" s="104"/>
      <c r="GS103" s="104"/>
      <c r="GT103" s="104"/>
      <c r="GU103" s="104"/>
      <c r="GV103" s="104"/>
      <c r="GW103" s="104"/>
      <c r="GX103" s="104"/>
      <c r="GY103" s="104"/>
      <c r="GZ103" s="104"/>
      <c r="HA103" s="104"/>
      <c r="HB103" s="104"/>
      <c r="HC103" s="104"/>
      <c r="HD103" s="104"/>
      <c r="HE103" s="104"/>
      <c r="HF103" s="104"/>
      <c r="HG103" s="104"/>
      <c r="HH103" s="104"/>
      <c r="HI103" s="104"/>
      <c r="HJ103" s="104"/>
      <c r="HK103" s="104"/>
      <c r="HL103" s="104"/>
      <c r="HM103" s="104"/>
      <c r="HN103" s="104"/>
      <c r="HO103" s="104"/>
      <c r="HP103" s="104"/>
      <c r="HQ103" s="104"/>
      <c r="HR103" s="104"/>
      <c r="HS103" s="104"/>
      <c r="HT103" s="104"/>
      <c r="HU103" s="104"/>
    </row>
    <row r="104" spans="1:229" ht="12" customHeight="1" x14ac:dyDescent="0.3">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103"/>
      <c r="AW104" s="103"/>
      <c r="AX104" s="103"/>
      <c r="AY104" s="103"/>
      <c r="AZ104" s="103"/>
      <c r="BA104" s="103"/>
      <c r="BB104" s="103"/>
      <c r="BC104" s="103"/>
      <c r="BD104" s="103"/>
      <c r="BE104" s="103"/>
      <c r="BF104" s="103"/>
      <c r="BG104" s="103"/>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04"/>
      <c r="FM104" s="104"/>
      <c r="FN104" s="104"/>
      <c r="FO104" s="104"/>
      <c r="FP104" s="104"/>
      <c r="FQ104" s="104"/>
      <c r="FR104" s="104"/>
      <c r="FS104" s="104"/>
      <c r="FT104" s="104"/>
      <c r="FU104" s="104"/>
      <c r="FV104" s="104"/>
      <c r="FW104" s="104"/>
      <c r="FX104" s="104"/>
      <c r="FY104" s="104"/>
      <c r="FZ104" s="104"/>
      <c r="GA104" s="104"/>
      <c r="GB104" s="104"/>
      <c r="GC104" s="104"/>
      <c r="GD104" s="104"/>
      <c r="GE104" s="104"/>
      <c r="GF104" s="104"/>
      <c r="GG104" s="104"/>
      <c r="GH104" s="104"/>
      <c r="GI104" s="104"/>
      <c r="GJ104" s="104"/>
      <c r="GK104" s="104"/>
      <c r="GL104" s="104"/>
      <c r="GM104" s="104"/>
      <c r="GN104" s="104"/>
      <c r="GO104" s="104"/>
      <c r="GP104" s="104"/>
      <c r="GQ104" s="104"/>
      <c r="GR104" s="104"/>
      <c r="GS104" s="104"/>
      <c r="GT104" s="104"/>
      <c r="GU104" s="104"/>
      <c r="GV104" s="104"/>
      <c r="GW104" s="104"/>
      <c r="GX104" s="104"/>
      <c r="GY104" s="104"/>
      <c r="GZ104" s="104"/>
      <c r="HA104" s="104"/>
      <c r="HB104" s="104"/>
      <c r="HC104" s="104"/>
      <c r="HD104" s="104"/>
      <c r="HE104" s="104"/>
      <c r="HF104" s="104"/>
      <c r="HG104" s="104"/>
      <c r="HH104" s="104"/>
      <c r="HI104" s="104"/>
      <c r="HJ104" s="104"/>
      <c r="HK104" s="104"/>
      <c r="HL104" s="104"/>
      <c r="HM104" s="104"/>
      <c r="HN104" s="104"/>
      <c r="HO104" s="104"/>
      <c r="HP104" s="104"/>
      <c r="HQ104" s="104"/>
      <c r="HR104" s="104"/>
      <c r="HS104" s="104"/>
      <c r="HT104" s="104"/>
      <c r="HU104" s="104"/>
    </row>
    <row r="105" spans="1:229" ht="12" customHeight="1" x14ac:dyDescent="0.3">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103"/>
      <c r="AW105" s="103"/>
      <c r="AX105" s="103"/>
      <c r="AY105" s="103"/>
      <c r="AZ105" s="103"/>
      <c r="BA105" s="103"/>
      <c r="BB105" s="103"/>
      <c r="BC105" s="103"/>
      <c r="BD105" s="103"/>
      <c r="BE105" s="103"/>
      <c r="BF105" s="103"/>
      <c r="BG105" s="103"/>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04"/>
      <c r="FM105" s="104"/>
      <c r="FN105" s="104"/>
      <c r="FO105" s="104"/>
      <c r="FP105" s="104"/>
      <c r="FQ105" s="104"/>
      <c r="FR105" s="104"/>
      <c r="FS105" s="104"/>
      <c r="FT105" s="104"/>
      <c r="FU105" s="104"/>
      <c r="FV105" s="104"/>
      <c r="FW105" s="104"/>
      <c r="FX105" s="104"/>
      <c r="FY105" s="104"/>
      <c r="FZ105" s="104"/>
      <c r="GA105" s="104"/>
      <c r="GB105" s="104"/>
      <c r="GC105" s="104"/>
      <c r="GD105" s="104"/>
      <c r="GE105" s="104"/>
      <c r="GF105" s="104"/>
      <c r="GG105" s="104"/>
      <c r="GH105" s="104"/>
      <c r="GI105" s="104"/>
      <c r="GJ105" s="104"/>
      <c r="GK105" s="104"/>
      <c r="GL105" s="104"/>
      <c r="GM105" s="104"/>
      <c r="GN105" s="104"/>
      <c r="GO105" s="104"/>
      <c r="GP105" s="104"/>
      <c r="GQ105" s="104"/>
      <c r="GR105" s="104"/>
      <c r="GS105" s="104"/>
      <c r="GT105" s="104"/>
      <c r="GU105" s="104"/>
      <c r="GV105" s="104"/>
      <c r="GW105" s="104"/>
      <c r="GX105" s="104"/>
      <c r="GY105" s="104"/>
      <c r="GZ105" s="104"/>
      <c r="HA105" s="104"/>
      <c r="HB105" s="104"/>
      <c r="HC105" s="104"/>
      <c r="HD105" s="104"/>
      <c r="HE105" s="104"/>
      <c r="HF105" s="104"/>
      <c r="HG105" s="104"/>
      <c r="HH105" s="104"/>
      <c r="HI105" s="104"/>
      <c r="HJ105" s="104"/>
      <c r="HK105" s="104"/>
      <c r="HL105" s="104"/>
      <c r="HM105" s="104"/>
      <c r="HN105" s="104"/>
      <c r="HO105" s="104"/>
      <c r="HP105" s="104"/>
      <c r="HQ105" s="104"/>
      <c r="HR105" s="104"/>
      <c r="HS105" s="104"/>
      <c r="HT105" s="104"/>
      <c r="HU105" s="104"/>
    </row>
    <row r="106" spans="1:229" ht="12" customHeight="1" x14ac:dyDescent="0.3">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103"/>
      <c r="AW106" s="103"/>
      <c r="AX106" s="103"/>
      <c r="AY106" s="103"/>
      <c r="AZ106" s="103"/>
      <c r="BA106" s="103"/>
      <c r="BB106" s="103"/>
      <c r="BC106" s="103"/>
      <c r="BD106" s="103"/>
      <c r="BE106" s="103"/>
      <c r="BF106" s="103"/>
      <c r="BG106" s="103"/>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04"/>
      <c r="FM106" s="104"/>
      <c r="FN106" s="104"/>
      <c r="FO106" s="104"/>
      <c r="FP106" s="104"/>
      <c r="FQ106" s="104"/>
      <c r="FR106" s="104"/>
      <c r="FS106" s="104"/>
      <c r="FT106" s="104"/>
      <c r="FU106" s="104"/>
      <c r="FV106" s="104"/>
      <c r="FW106" s="104"/>
      <c r="FX106" s="104"/>
      <c r="FY106" s="104"/>
      <c r="FZ106" s="104"/>
      <c r="GA106" s="104"/>
      <c r="GB106" s="104"/>
      <c r="GC106" s="104"/>
      <c r="GD106" s="104"/>
      <c r="GE106" s="104"/>
      <c r="GF106" s="104"/>
      <c r="GG106" s="104"/>
      <c r="GH106" s="104"/>
      <c r="GI106" s="104"/>
      <c r="GJ106" s="104"/>
      <c r="GK106" s="104"/>
      <c r="GL106" s="104"/>
      <c r="GM106" s="104"/>
      <c r="GN106" s="104"/>
      <c r="GO106" s="104"/>
      <c r="GP106" s="104"/>
      <c r="GQ106" s="104"/>
      <c r="GR106" s="104"/>
      <c r="GS106" s="104"/>
      <c r="GT106" s="104"/>
      <c r="GU106" s="104"/>
      <c r="GV106" s="104"/>
      <c r="GW106" s="104"/>
      <c r="GX106" s="104"/>
      <c r="GY106" s="104"/>
      <c r="GZ106" s="104"/>
      <c r="HA106" s="104"/>
      <c r="HB106" s="104"/>
      <c r="HC106" s="104"/>
      <c r="HD106" s="104"/>
      <c r="HE106" s="104"/>
      <c r="HF106" s="104"/>
      <c r="HG106" s="104"/>
      <c r="HH106" s="104"/>
      <c r="HI106" s="104"/>
      <c r="HJ106" s="104"/>
      <c r="HK106" s="104"/>
      <c r="HL106" s="104"/>
      <c r="HM106" s="104"/>
      <c r="HN106" s="104"/>
      <c r="HO106" s="104"/>
      <c r="HP106" s="104"/>
      <c r="HQ106" s="104"/>
      <c r="HR106" s="104"/>
      <c r="HS106" s="104"/>
      <c r="HT106" s="104"/>
      <c r="HU106" s="104"/>
    </row>
    <row r="107" spans="1:229" ht="12" customHeight="1" x14ac:dyDescent="0.3">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103"/>
      <c r="AW107" s="103"/>
      <c r="AX107" s="103"/>
      <c r="AY107" s="103"/>
      <c r="AZ107" s="103"/>
      <c r="BA107" s="103"/>
      <c r="BB107" s="103"/>
      <c r="BC107" s="103"/>
      <c r="BD107" s="103"/>
      <c r="BE107" s="103"/>
      <c r="BF107" s="103"/>
      <c r="BG107" s="103"/>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04"/>
      <c r="DE107" s="104"/>
      <c r="DF107" s="104"/>
      <c r="DG107" s="104"/>
      <c r="DH107" s="104"/>
      <c r="DI107" s="104"/>
      <c r="DJ107" s="104"/>
      <c r="DK107" s="104"/>
      <c r="DL107" s="104"/>
      <c r="DM107" s="104"/>
      <c r="DN107" s="104"/>
      <c r="DO107" s="104"/>
      <c r="DP107" s="104"/>
      <c r="DQ107" s="104"/>
      <c r="DR107" s="104"/>
      <c r="DS107" s="104"/>
      <c r="DT107" s="104"/>
      <c r="DU107" s="104"/>
      <c r="DV107" s="104"/>
      <c r="DW107" s="104"/>
      <c r="DX107" s="104"/>
      <c r="DY107" s="104"/>
      <c r="DZ107" s="104"/>
      <c r="EA107" s="104"/>
      <c r="EB107" s="104"/>
      <c r="EC107" s="104"/>
      <c r="ED107" s="104"/>
      <c r="EE107" s="104"/>
      <c r="EF107" s="104"/>
      <c r="EG107" s="104"/>
      <c r="EH107" s="104"/>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4"/>
      <c r="FU107" s="104"/>
      <c r="FV107" s="104"/>
      <c r="FW107" s="104"/>
      <c r="FX107" s="104"/>
      <c r="FY107" s="104"/>
      <c r="FZ107" s="104"/>
      <c r="GA107" s="104"/>
      <c r="GB107" s="104"/>
      <c r="GC107" s="104"/>
      <c r="GD107" s="104"/>
      <c r="GE107" s="104"/>
      <c r="GF107" s="104"/>
      <c r="GG107" s="104"/>
      <c r="GH107" s="104"/>
      <c r="GI107" s="104"/>
      <c r="GJ107" s="104"/>
      <c r="GK107" s="104"/>
      <c r="GL107" s="104"/>
      <c r="GM107" s="104"/>
      <c r="GN107" s="104"/>
      <c r="GO107" s="104"/>
      <c r="GP107" s="104"/>
      <c r="GQ107" s="104"/>
      <c r="GR107" s="104"/>
      <c r="GS107" s="104"/>
      <c r="GT107" s="104"/>
      <c r="GU107" s="104"/>
      <c r="GV107" s="104"/>
      <c r="GW107" s="104"/>
      <c r="GX107" s="104"/>
      <c r="GY107" s="104"/>
      <c r="GZ107" s="104"/>
      <c r="HA107" s="104"/>
      <c r="HB107" s="104"/>
      <c r="HC107" s="104"/>
      <c r="HD107" s="104"/>
      <c r="HE107" s="104"/>
      <c r="HF107" s="104"/>
      <c r="HG107" s="104"/>
      <c r="HH107" s="104"/>
      <c r="HI107" s="104"/>
      <c r="HJ107" s="104"/>
      <c r="HK107" s="104"/>
      <c r="HL107" s="104"/>
      <c r="HM107" s="104"/>
      <c r="HN107" s="104"/>
      <c r="HO107" s="104"/>
      <c r="HP107" s="104"/>
      <c r="HQ107" s="104"/>
      <c r="HR107" s="104"/>
      <c r="HS107" s="104"/>
      <c r="HT107" s="104"/>
      <c r="HU107" s="104"/>
    </row>
    <row r="108" spans="1:229" ht="12" customHeight="1" x14ac:dyDescent="0.3">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103"/>
      <c r="AW108" s="103"/>
      <c r="AX108" s="103"/>
      <c r="AY108" s="103"/>
      <c r="AZ108" s="103"/>
      <c r="BA108" s="103"/>
      <c r="BB108" s="103"/>
      <c r="BC108" s="103"/>
      <c r="BD108" s="103"/>
      <c r="BE108" s="103"/>
      <c r="BF108" s="103"/>
      <c r="BG108" s="103"/>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04"/>
      <c r="FM108" s="104"/>
      <c r="FN108" s="104"/>
      <c r="FO108" s="104"/>
      <c r="FP108" s="104"/>
      <c r="FQ108" s="104"/>
      <c r="FR108" s="104"/>
      <c r="FS108" s="104"/>
      <c r="FT108" s="104"/>
      <c r="FU108" s="104"/>
      <c r="FV108" s="104"/>
      <c r="FW108" s="104"/>
      <c r="FX108" s="104"/>
      <c r="FY108" s="104"/>
      <c r="FZ108" s="104"/>
      <c r="GA108" s="104"/>
      <c r="GB108" s="104"/>
      <c r="GC108" s="104"/>
      <c r="GD108" s="104"/>
      <c r="GE108" s="104"/>
      <c r="GF108" s="104"/>
      <c r="GG108" s="104"/>
      <c r="GH108" s="104"/>
      <c r="GI108" s="104"/>
      <c r="GJ108" s="104"/>
      <c r="GK108" s="104"/>
      <c r="GL108" s="104"/>
      <c r="GM108" s="104"/>
      <c r="GN108" s="104"/>
      <c r="GO108" s="104"/>
      <c r="GP108" s="104"/>
      <c r="GQ108" s="104"/>
      <c r="GR108" s="104"/>
      <c r="GS108" s="104"/>
      <c r="GT108" s="104"/>
      <c r="GU108" s="104"/>
      <c r="GV108" s="104"/>
      <c r="GW108" s="104"/>
      <c r="GX108" s="104"/>
      <c r="GY108" s="104"/>
      <c r="GZ108" s="104"/>
      <c r="HA108" s="104"/>
      <c r="HB108" s="104"/>
      <c r="HC108" s="104"/>
      <c r="HD108" s="104"/>
      <c r="HE108" s="104"/>
      <c r="HF108" s="104"/>
      <c r="HG108" s="104"/>
      <c r="HH108" s="104"/>
      <c r="HI108" s="104"/>
      <c r="HJ108" s="104"/>
      <c r="HK108" s="104"/>
      <c r="HL108" s="104"/>
      <c r="HM108" s="104"/>
      <c r="HN108" s="104"/>
      <c r="HO108" s="104"/>
      <c r="HP108" s="104"/>
      <c r="HQ108" s="104"/>
      <c r="HR108" s="104"/>
      <c r="HS108" s="104"/>
      <c r="HT108" s="104"/>
      <c r="HU108" s="104"/>
    </row>
    <row r="109" spans="1:229" ht="12" customHeight="1" x14ac:dyDescent="0.3">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103"/>
      <c r="AW109" s="103"/>
      <c r="AX109" s="103"/>
      <c r="AY109" s="103"/>
      <c r="AZ109" s="103"/>
      <c r="BA109" s="103"/>
      <c r="BB109" s="103"/>
      <c r="BC109" s="103"/>
      <c r="BD109" s="103"/>
      <c r="BE109" s="103"/>
      <c r="BF109" s="103"/>
      <c r="BG109" s="103"/>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04"/>
      <c r="FM109" s="104"/>
      <c r="FN109" s="104"/>
      <c r="FO109" s="104"/>
      <c r="FP109" s="104"/>
      <c r="FQ109" s="104"/>
      <c r="FR109" s="104"/>
      <c r="FS109" s="104"/>
      <c r="FT109" s="104"/>
      <c r="FU109" s="104"/>
      <c r="FV109" s="104"/>
      <c r="FW109" s="104"/>
      <c r="FX109" s="104"/>
      <c r="FY109" s="104"/>
      <c r="FZ109" s="104"/>
      <c r="GA109" s="104"/>
      <c r="GB109" s="104"/>
      <c r="GC109" s="104"/>
      <c r="GD109" s="104"/>
      <c r="GE109" s="104"/>
      <c r="GF109" s="104"/>
      <c r="GG109" s="104"/>
      <c r="GH109" s="104"/>
      <c r="GI109" s="104"/>
      <c r="GJ109" s="104"/>
      <c r="GK109" s="104"/>
      <c r="GL109" s="104"/>
      <c r="GM109" s="104"/>
      <c r="GN109" s="104"/>
      <c r="GO109" s="104"/>
      <c r="GP109" s="104"/>
      <c r="GQ109" s="104"/>
      <c r="GR109" s="104"/>
      <c r="GS109" s="104"/>
      <c r="GT109" s="104"/>
      <c r="GU109" s="104"/>
      <c r="GV109" s="104"/>
      <c r="GW109" s="104"/>
      <c r="GX109" s="104"/>
      <c r="GY109" s="104"/>
      <c r="GZ109" s="104"/>
      <c r="HA109" s="104"/>
      <c r="HB109" s="104"/>
      <c r="HC109" s="104"/>
      <c r="HD109" s="104"/>
      <c r="HE109" s="104"/>
      <c r="HF109" s="104"/>
      <c r="HG109" s="104"/>
      <c r="HH109" s="104"/>
      <c r="HI109" s="104"/>
      <c r="HJ109" s="104"/>
      <c r="HK109" s="104"/>
      <c r="HL109" s="104"/>
      <c r="HM109" s="104"/>
      <c r="HN109" s="104"/>
      <c r="HO109" s="104"/>
      <c r="HP109" s="104"/>
      <c r="HQ109" s="104"/>
      <c r="HR109" s="104"/>
      <c r="HS109" s="104"/>
      <c r="HT109" s="104"/>
      <c r="HU109" s="104"/>
    </row>
    <row r="110" spans="1:229" ht="12" customHeight="1" x14ac:dyDescent="0.3">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103"/>
      <c r="AW110" s="103"/>
      <c r="AX110" s="103"/>
      <c r="AY110" s="103"/>
      <c r="AZ110" s="103"/>
      <c r="BA110" s="103"/>
      <c r="BB110" s="103"/>
      <c r="BC110" s="103"/>
      <c r="BD110" s="103"/>
      <c r="BE110" s="103"/>
      <c r="BF110" s="103"/>
      <c r="BG110" s="103"/>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04"/>
      <c r="FM110" s="104"/>
      <c r="FN110" s="104"/>
      <c r="FO110" s="104"/>
      <c r="FP110" s="104"/>
      <c r="FQ110" s="104"/>
      <c r="FR110" s="104"/>
      <c r="FS110" s="104"/>
      <c r="FT110" s="104"/>
      <c r="FU110" s="104"/>
      <c r="FV110" s="104"/>
      <c r="FW110" s="104"/>
      <c r="FX110" s="104"/>
      <c r="FY110" s="104"/>
      <c r="FZ110" s="104"/>
      <c r="GA110" s="104"/>
      <c r="GB110" s="104"/>
      <c r="GC110" s="104"/>
      <c r="GD110" s="104"/>
      <c r="GE110" s="104"/>
      <c r="GF110" s="104"/>
      <c r="GG110" s="104"/>
      <c r="GH110" s="104"/>
      <c r="GI110" s="104"/>
      <c r="GJ110" s="104"/>
      <c r="GK110" s="104"/>
      <c r="GL110" s="104"/>
      <c r="GM110" s="104"/>
      <c r="GN110" s="104"/>
      <c r="GO110" s="104"/>
      <c r="GP110" s="104"/>
      <c r="GQ110" s="104"/>
      <c r="GR110" s="104"/>
      <c r="GS110" s="104"/>
      <c r="GT110" s="104"/>
      <c r="GU110" s="104"/>
      <c r="GV110" s="104"/>
      <c r="GW110" s="104"/>
      <c r="GX110" s="104"/>
      <c r="GY110" s="104"/>
      <c r="GZ110" s="104"/>
      <c r="HA110" s="104"/>
      <c r="HB110" s="104"/>
      <c r="HC110" s="104"/>
      <c r="HD110" s="104"/>
      <c r="HE110" s="104"/>
      <c r="HF110" s="104"/>
      <c r="HG110" s="104"/>
      <c r="HH110" s="104"/>
      <c r="HI110" s="104"/>
      <c r="HJ110" s="104"/>
      <c r="HK110" s="104"/>
      <c r="HL110" s="104"/>
      <c r="HM110" s="104"/>
      <c r="HN110" s="104"/>
      <c r="HO110" s="104"/>
      <c r="HP110" s="104"/>
      <c r="HQ110" s="104"/>
      <c r="HR110" s="104"/>
      <c r="HS110" s="104"/>
      <c r="HT110" s="104"/>
      <c r="HU110" s="104"/>
    </row>
    <row r="111" spans="1:229" ht="12" customHeight="1" x14ac:dyDescent="0.3">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103"/>
      <c r="AW111" s="103"/>
      <c r="AX111" s="103"/>
      <c r="AY111" s="103"/>
      <c r="AZ111" s="103"/>
      <c r="BA111" s="103"/>
      <c r="BB111" s="103"/>
      <c r="BC111" s="103"/>
      <c r="BD111" s="103"/>
      <c r="BE111" s="103"/>
      <c r="BF111" s="103"/>
      <c r="BG111" s="103"/>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4"/>
      <c r="FU111" s="104"/>
      <c r="FV111" s="104"/>
      <c r="FW111" s="104"/>
      <c r="FX111" s="104"/>
      <c r="FY111" s="104"/>
      <c r="FZ111" s="104"/>
      <c r="GA111" s="104"/>
      <c r="GB111" s="104"/>
      <c r="GC111" s="104"/>
      <c r="GD111" s="104"/>
      <c r="GE111" s="104"/>
      <c r="GF111" s="104"/>
      <c r="GG111" s="104"/>
      <c r="GH111" s="104"/>
      <c r="GI111" s="104"/>
      <c r="GJ111" s="104"/>
      <c r="GK111" s="104"/>
      <c r="GL111" s="104"/>
      <c r="GM111" s="104"/>
      <c r="GN111" s="104"/>
      <c r="GO111" s="104"/>
      <c r="GP111" s="104"/>
      <c r="GQ111" s="104"/>
      <c r="GR111" s="104"/>
      <c r="GS111" s="104"/>
      <c r="GT111" s="104"/>
      <c r="GU111" s="104"/>
      <c r="GV111" s="104"/>
      <c r="GW111" s="104"/>
      <c r="GX111" s="104"/>
      <c r="GY111" s="104"/>
      <c r="GZ111" s="104"/>
      <c r="HA111" s="104"/>
      <c r="HB111" s="104"/>
      <c r="HC111" s="104"/>
      <c r="HD111" s="104"/>
      <c r="HE111" s="104"/>
      <c r="HF111" s="104"/>
      <c r="HG111" s="104"/>
      <c r="HH111" s="104"/>
      <c r="HI111" s="104"/>
      <c r="HJ111" s="104"/>
      <c r="HK111" s="104"/>
      <c r="HL111" s="104"/>
      <c r="HM111" s="104"/>
      <c r="HN111" s="104"/>
      <c r="HO111" s="104"/>
      <c r="HP111" s="104"/>
      <c r="HQ111" s="104"/>
      <c r="HR111" s="104"/>
      <c r="HS111" s="104"/>
      <c r="HT111" s="104"/>
      <c r="HU111" s="104"/>
    </row>
    <row r="112" spans="1:229" ht="12" customHeight="1" x14ac:dyDescent="0.3">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103"/>
      <c r="AW112" s="103"/>
      <c r="AX112" s="103"/>
      <c r="AY112" s="103"/>
      <c r="AZ112" s="103"/>
      <c r="BA112" s="103"/>
      <c r="BB112" s="103"/>
      <c r="BC112" s="103"/>
      <c r="BD112" s="103"/>
      <c r="BE112" s="103"/>
      <c r="BF112" s="103"/>
      <c r="BG112" s="103"/>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04"/>
      <c r="FM112" s="104"/>
      <c r="FN112" s="104"/>
      <c r="FO112" s="104"/>
      <c r="FP112" s="104"/>
      <c r="FQ112" s="104"/>
      <c r="FR112" s="104"/>
      <c r="FS112" s="104"/>
      <c r="FT112" s="104"/>
      <c r="FU112" s="104"/>
      <c r="FV112" s="104"/>
      <c r="FW112" s="104"/>
      <c r="FX112" s="104"/>
      <c r="FY112" s="104"/>
      <c r="FZ112" s="104"/>
      <c r="GA112" s="104"/>
      <c r="GB112" s="104"/>
      <c r="GC112" s="104"/>
      <c r="GD112" s="104"/>
      <c r="GE112" s="104"/>
      <c r="GF112" s="104"/>
      <c r="GG112" s="104"/>
      <c r="GH112" s="104"/>
      <c r="GI112" s="104"/>
      <c r="GJ112" s="104"/>
      <c r="GK112" s="104"/>
      <c r="GL112" s="104"/>
      <c r="GM112" s="104"/>
      <c r="GN112" s="104"/>
      <c r="GO112" s="104"/>
      <c r="GP112" s="104"/>
      <c r="GQ112" s="104"/>
      <c r="GR112" s="104"/>
      <c r="GS112" s="104"/>
      <c r="GT112" s="104"/>
      <c r="GU112" s="104"/>
      <c r="GV112" s="104"/>
      <c r="GW112" s="104"/>
      <c r="GX112" s="104"/>
      <c r="GY112" s="104"/>
      <c r="GZ112" s="104"/>
      <c r="HA112" s="104"/>
      <c r="HB112" s="104"/>
      <c r="HC112" s="104"/>
      <c r="HD112" s="104"/>
      <c r="HE112" s="104"/>
      <c r="HF112" s="104"/>
      <c r="HG112" s="104"/>
      <c r="HH112" s="104"/>
      <c r="HI112" s="104"/>
      <c r="HJ112" s="104"/>
      <c r="HK112" s="104"/>
      <c r="HL112" s="104"/>
      <c r="HM112" s="104"/>
      <c r="HN112" s="104"/>
      <c r="HO112" s="104"/>
      <c r="HP112" s="104"/>
      <c r="HQ112" s="104"/>
      <c r="HR112" s="104"/>
      <c r="HS112" s="104"/>
      <c r="HT112" s="104"/>
      <c r="HU112" s="104"/>
    </row>
    <row r="113" spans="1:229" ht="12" customHeight="1" x14ac:dyDescent="0.3">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103"/>
      <c r="AW113" s="103"/>
      <c r="AX113" s="103"/>
      <c r="AY113" s="103"/>
      <c r="AZ113" s="103"/>
      <c r="BA113" s="103"/>
      <c r="BB113" s="103"/>
      <c r="BC113" s="103"/>
      <c r="BD113" s="103"/>
      <c r="BE113" s="103"/>
      <c r="BF113" s="103"/>
      <c r="BG113" s="103"/>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04"/>
      <c r="FM113" s="104"/>
      <c r="FN113" s="104"/>
      <c r="FO113" s="104"/>
      <c r="FP113" s="104"/>
      <c r="FQ113" s="104"/>
      <c r="FR113" s="104"/>
      <c r="FS113" s="104"/>
      <c r="FT113" s="104"/>
      <c r="FU113" s="104"/>
      <c r="FV113" s="104"/>
      <c r="FW113" s="104"/>
      <c r="FX113" s="104"/>
      <c r="FY113" s="104"/>
      <c r="FZ113" s="104"/>
      <c r="GA113" s="104"/>
      <c r="GB113" s="104"/>
      <c r="GC113" s="104"/>
      <c r="GD113" s="104"/>
      <c r="GE113" s="104"/>
      <c r="GF113" s="104"/>
      <c r="GG113" s="104"/>
      <c r="GH113" s="104"/>
      <c r="GI113" s="104"/>
      <c r="GJ113" s="104"/>
      <c r="GK113" s="104"/>
      <c r="GL113" s="104"/>
      <c r="GM113" s="104"/>
      <c r="GN113" s="104"/>
      <c r="GO113" s="104"/>
      <c r="GP113" s="104"/>
      <c r="GQ113" s="104"/>
      <c r="GR113" s="104"/>
      <c r="GS113" s="104"/>
      <c r="GT113" s="104"/>
      <c r="GU113" s="104"/>
      <c r="GV113" s="104"/>
      <c r="GW113" s="104"/>
      <c r="GX113" s="104"/>
      <c r="GY113" s="104"/>
      <c r="GZ113" s="104"/>
      <c r="HA113" s="104"/>
      <c r="HB113" s="104"/>
      <c r="HC113" s="104"/>
      <c r="HD113" s="104"/>
      <c r="HE113" s="104"/>
      <c r="HF113" s="104"/>
      <c r="HG113" s="104"/>
      <c r="HH113" s="104"/>
      <c r="HI113" s="104"/>
      <c r="HJ113" s="104"/>
      <c r="HK113" s="104"/>
      <c r="HL113" s="104"/>
      <c r="HM113" s="104"/>
      <c r="HN113" s="104"/>
      <c r="HO113" s="104"/>
      <c r="HP113" s="104"/>
      <c r="HQ113" s="104"/>
      <c r="HR113" s="104"/>
      <c r="HS113" s="104"/>
      <c r="HT113" s="104"/>
      <c r="HU113" s="104"/>
    </row>
    <row r="114" spans="1:229" ht="12" customHeight="1" x14ac:dyDescent="0.3">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103"/>
      <c r="AW114" s="103"/>
      <c r="AX114" s="103"/>
      <c r="AY114" s="103"/>
      <c r="AZ114" s="103"/>
      <c r="BA114" s="103"/>
      <c r="BB114" s="103"/>
      <c r="BC114" s="103"/>
      <c r="BD114" s="103"/>
      <c r="BE114" s="103"/>
      <c r="BF114" s="103"/>
      <c r="BG114" s="103"/>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04"/>
      <c r="FM114" s="104"/>
      <c r="FN114" s="104"/>
      <c r="FO114" s="104"/>
      <c r="FP114" s="104"/>
      <c r="FQ114" s="104"/>
      <c r="FR114" s="104"/>
      <c r="FS114" s="104"/>
      <c r="FT114" s="104"/>
      <c r="FU114" s="104"/>
      <c r="FV114" s="104"/>
      <c r="FW114" s="104"/>
      <c r="FX114" s="104"/>
      <c r="FY114" s="104"/>
      <c r="FZ114" s="104"/>
      <c r="GA114" s="104"/>
      <c r="GB114" s="104"/>
      <c r="GC114" s="104"/>
      <c r="GD114" s="104"/>
      <c r="GE114" s="104"/>
      <c r="GF114" s="104"/>
      <c r="GG114" s="104"/>
      <c r="GH114" s="104"/>
      <c r="GI114" s="104"/>
      <c r="GJ114" s="104"/>
      <c r="GK114" s="104"/>
      <c r="GL114" s="104"/>
      <c r="GM114" s="104"/>
      <c r="GN114" s="104"/>
      <c r="GO114" s="104"/>
      <c r="GP114" s="104"/>
      <c r="GQ114" s="104"/>
      <c r="GR114" s="104"/>
      <c r="GS114" s="104"/>
      <c r="GT114" s="104"/>
      <c r="GU114" s="104"/>
      <c r="GV114" s="104"/>
      <c r="GW114" s="104"/>
      <c r="GX114" s="104"/>
      <c r="GY114" s="104"/>
      <c r="GZ114" s="104"/>
      <c r="HA114" s="104"/>
      <c r="HB114" s="104"/>
      <c r="HC114" s="104"/>
      <c r="HD114" s="104"/>
      <c r="HE114" s="104"/>
      <c r="HF114" s="104"/>
      <c r="HG114" s="104"/>
      <c r="HH114" s="104"/>
      <c r="HI114" s="104"/>
      <c r="HJ114" s="104"/>
      <c r="HK114" s="104"/>
      <c r="HL114" s="104"/>
      <c r="HM114" s="104"/>
      <c r="HN114" s="104"/>
      <c r="HO114" s="104"/>
      <c r="HP114" s="104"/>
      <c r="HQ114" s="104"/>
      <c r="HR114" s="104"/>
      <c r="HS114" s="104"/>
      <c r="HT114" s="104"/>
      <c r="HU114" s="104"/>
    </row>
    <row r="115" spans="1:229" ht="12" customHeight="1" x14ac:dyDescent="0.3">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103"/>
      <c r="AW115" s="103"/>
      <c r="AX115" s="103"/>
      <c r="AY115" s="103"/>
      <c r="AZ115" s="103"/>
      <c r="BA115" s="103"/>
      <c r="BB115" s="103"/>
      <c r="BC115" s="103"/>
      <c r="BD115" s="103"/>
      <c r="BE115" s="103"/>
      <c r="BF115" s="103"/>
      <c r="BG115" s="103"/>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4"/>
      <c r="FU115" s="104"/>
      <c r="FV115" s="104"/>
      <c r="FW115" s="104"/>
      <c r="FX115" s="104"/>
      <c r="FY115" s="104"/>
      <c r="FZ115" s="104"/>
      <c r="GA115" s="104"/>
      <c r="GB115" s="104"/>
      <c r="GC115" s="104"/>
      <c r="GD115" s="104"/>
      <c r="GE115" s="104"/>
      <c r="GF115" s="104"/>
      <c r="GG115" s="104"/>
      <c r="GH115" s="104"/>
      <c r="GI115" s="104"/>
      <c r="GJ115" s="104"/>
      <c r="GK115" s="104"/>
      <c r="GL115" s="104"/>
      <c r="GM115" s="104"/>
      <c r="GN115" s="104"/>
      <c r="GO115" s="104"/>
      <c r="GP115" s="104"/>
      <c r="GQ115" s="104"/>
      <c r="GR115" s="104"/>
      <c r="GS115" s="104"/>
      <c r="GT115" s="104"/>
      <c r="GU115" s="104"/>
      <c r="GV115" s="104"/>
      <c r="GW115" s="104"/>
      <c r="GX115" s="104"/>
      <c r="GY115" s="104"/>
      <c r="GZ115" s="104"/>
      <c r="HA115" s="104"/>
      <c r="HB115" s="104"/>
      <c r="HC115" s="104"/>
      <c r="HD115" s="104"/>
      <c r="HE115" s="104"/>
      <c r="HF115" s="104"/>
      <c r="HG115" s="104"/>
      <c r="HH115" s="104"/>
      <c r="HI115" s="104"/>
      <c r="HJ115" s="104"/>
      <c r="HK115" s="104"/>
      <c r="HL115" s="104"/>
      <c r="HM115" s="104"/>
      <c r="HN115" s="104"/>
      <c r="HO115" s="104"/>
      <c r="HP115" s="104"/>
      <c r="HQ115" s="104"/>
      <c r="HR115" s="104"/>
      <c r="HS115" s="104"/>
      <c r="HT115" s="104"/>
      <c r="HU115" s="104"/>
    </row>
    <row r="116" spans="1:229" ht="12" customHeight="1" x14ac:dyDescent="0.3">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103"/>
      <c r="AW116" s="103"/>
      <c r="AX116" s="103"/>
      <c r="AY116" s="103"/>
      <c r="AZ116" s="103"/>
      <c r="BA116" s="103"/>
      <c r="BB116" s="103"/>
      <c r="BC116" s="103"/>
      <c r="BD116" s="103"/>
      <c r="BE116" s="103"/>
      <c r="BF116" s="103"/>
      <c r="BG116" s="103"/>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04"/>
      <c r="DE116" s="104"/>
      <c r="DF116" s="104"/>
      <c r="DG116" s="104"/>
      <c r="DH116" s="104"/>
      <c r="DI116" s="104"/>
      <c r="DJ116" s="104"/>
      <c r="DK116" s="104"/>
      <c r="DL116" s="104"/>
      <c r="DM116" s="104"/>
      <c r="DN116" s="104"/>
      <c r="DO116" s="104"/>
      <c r="DP116" s="104"/>
      <c r="DQ116" s="104"/>
      <c r="DR116" s="104"/>
      <c r="DS116" s="104"/>
      <c r="DT116" s="104"/>
      <c r="DU116" s="104"/>
      <c r="DV116" s="104"/>
      <c r="DW116" s="104"/>
      <c r="DX116" s="104"/>
      <c r="DY116" s="104"/>
      <c r="DZ116" s="104"/>
      <c r="EA116" s="104"/>
      <c r="EB116" s="104"/>
      <c r="EC116" s="104"/>
      <c r="ED116" s="104"/>
      <c r="EE116" s="104"/>
      <c r="EF116" s="104"/>
      <c r="EG116" s="104"/>
      <c r="EH116" s="104"/>
      <c r="EI116" s="104"/>
      <c r="EJ116" s="104"/>
      <c r="EK116" s="104"/>
      <c r="EL116" s="104"/>
      <c r="EM116" s="104"/>
      <c r="EN116" s="104"/>
      <c r="EO116" s="104"/>
      <c r="EP116" s="104"/>
      <c r="EQ116" s="104"/>
      <c r="ER116" s="104"/>
      <c r="ES116" s="104"/>
      <c r="ET116" s="104"/>
      <c r="EU116" s="104"/>
      <c r="EV116" s="104"/>
      <c r="EW116" s="104"/>
      <c r="EX116" s="104"/>
      <c r="EY116" s="104"/>
      <c r="EZ116" s="104"/>
      <c r="FA116" s="104"/>
      <c r="FB116" s="104"/>
      <c r="FC116" s="104"/>
      <c r="FD116" s="104"/>
      <c r="FE116" s="104"/>
      <c r="FF116" s="104"/>
      <c r="FG116" s="104"/>
      <c r="FH116" s="104"/>
      <c r="FI116" s="104"/>
      <c r="FJ116" s="104"/>
      <c r="FK116" s="104"/>
      <c r="FL116" s="104"/>
      <c r="FM116" s="104"/>
      <c r="FN116" s="104"/>
      <c r="FO116" s="104"/>
      <c r="FP116" s="104"/>
      <c r="FQ116" s="104"/>
      <c r="FR116" s="104"/>
      <c r="FS116" s="104"/>
      <c r="FT116" s="104"/>
      <c r="FU116" s="104"/>
      <c r="FV116" s="104"/>
      <c r="FW116" s="104"/>
      <c r="FX116" s="104"/>
      <c r="FY116" s="104"/>
      <c r="FZ116" s="104"/>
      <c r="GA116" s="104"/>
      <c r="GB116" s="104"/>
      <c r="GC116" s="104"/>
      <c r="GD116" s="104"/>
      <c r="GE116" s="104"/>
      <c r="GF116" s="104"/>
      <c r="GG116" s="104"/>
      <c r="GH116" s="104"/>
      <c r="GI116" s="104"/>
      <c r="GJ116" s="104"/>
      <c r="GK116" s="104"/>
      <c r="GL116" s="104"/>
      <c r="GM116" s="104"/>
      <c r="GN116" s="104"/>
      <c r="GO116" s="104"/>
      <c r="GP116" s="104"/>
      <c r="GQ116" s="104"/>
      <c r="GR116" s="104"/>
      <c r="GS116" s="104"/>
      <c r="GT116" s="104"/>
      <c r="GU116" s="104"/>
      <c r="GV116" s="104"/>
      <c r="GW116" s="104"/>
      <c r="GX116" s="104"/>
      <c r="GY116" s="104"/>
      <c r="GZ116" s="104"/>
      <c r="HA116" s="104"/>
      <c r="HB116" s="104"/>
      <c r="HC116" s="104"/>
      <c r="HD116" s="104"/>
      <c r="HE116" s="104"/>
      <c r="HF116" s="104"/>
      <c r="HG116" s="104"/>
      <c r="HH116" s="104"/>
      <c r="HI116" s="104"/>
      <c r="HJ116" s="104"/>
      <c r="HK116" s="104"/>
      <c r="HL116" s="104"/>
      <c r="HM116" s="104"/>
      <c r="HN116" s="104"/>
      <c r="HO116" s="104"/>
      <c r="HP116" s="104"/>
      <c r="HQ116" s="104"/>
      <c r="HR116" s="104"/>
      <c r="HS116" s="104"/>
      <c r="HT116" s="104"/>
      <c r="HU116" s="104"/>
    </row>
    <row r="117" spans="1:229" ht="12" customHeight="1" x14ac:dyDescent="0.3">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103"/>
      <c r="AW117" s="103"/>
      <c r="AX117" s="103"/>
      <c r="AY117" s="103"/>
      <c r="AZ117" s="103"/>
      <c r="BA117" s="103"/>
      <c r="BB117" s="103"/>
      <c r="BC117" s="103"/>
      <c r="BD117" s="103"/>
      <c r="BE117" s="103"/>
      <c r="BF117" s="103"/>
      <c r="BG117" s="103"/>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c r="FL117" s="104"/>
      <c r="FM117" s="104"/>
      <c r="FN117" s="104"/>
      <c r="FO117" s="104"/>
      <c r="FP117" s="104"/>
      <c r="FQ117" s="104"/>
      <c r="FR117" s="104"/>
      <c r="FS117" s="104"/>
      <c r="FT117" s="104"/>
      <c r="FU117" s="104"/>
      <c r="FV117" s="104"/>
      <c r="FW117" s="104"/>
      <c r="FX117" s="104"/>
      <c r="FY117" s="104"/>
      <c r="FZ117" s="104"/>
      <c r="GA117" s="104"/>
      <c r="GB117" s="104"/>
      <c r="GC117" s="104"/>
      <c r="GD117" s="104"/>
      <c r="GE117" s="104"/>
      <c r="GF117" s="104"/>
      <c r="GG117" s="104"/>
      <c r="GH117" s="104"/>
      <c r="GI117" s="104"/>
      <c r="GJ117" s="104"/>
      <c r="GK117" s="104"/>
      <c r="GL117" s="104"/>
      <c r="GM117" s="104"/>
      <c r="GN117" s="104"/>
      <c r="GO117" s="104"/>
      <c r="GP117" s="104"/>
      <c r="GQ117" s="104"/>
      <c r="GR117" s="104"/>
      <c r="GS117" s="104"/>
      <c r="GT117" s="104"/>
      <c r="GU117" s="104"/>
      <c r="GV117" s="104"/>
      <c r="GW117" s="104"/>
      <c r="GX117" s="104"/>
      <c r="GY117" s="104"/>
      <c r="GZ117" s="104"/>
      <c r="HA117" s="104"/>
      <c r="HB117" s="104"/>
      <c r="HC117" s="104"/>
      <c r="HD117" s="104"/>
      <c r="HE117" s="104"/>
      <c r="HF117" s="104"/>
      <c r="HG117" s="104"/>
      <c r="HH117" s="104"/>
      <c r="HI117" s="104"/>
      <c r="HJ117" s="104"/>
      <c r="HK117" s="104"/>
      <c r="HL117" s="104"/>
      <c r="HM117" s="104"/>
      <c r="HN117" s="104"/>
      <c r="HO117" s="104"/>
      <c r="HP117" s="104"/>
      <c r="HQ117" s="104"/>
      <c r="HR117" s="104"/>
      <c r="HS117" s="104"/>
      <c r="HT117" s="104"/>
      <c r="HU117" s="104"/>
    </row>
    <row r="118" spans="1:229" ht="12" customHeight="1" x14ac:dyDescent="0.3">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103"/>
      <c r="AW118" s="103"/>
      <c r="AX118" s="103"/>
      <c r="AY118" s="103"/>
      <c r="AZ118" s="103"/>
      <c r="BA118" s="103"/>
      <c r="BB118" s="103"/>
      <c r="BC118" s="103"/>
      <c r="BD118" s="103"/>
      <c r="BE118" s="103"/>
      <c r="BF118" s="103"/>
      <c r="BG118" s="103"/>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c r="FL118" s="104"/>
      <c r="FM118" s="104"/>
      <c r="FN118" s="104"/>
      <c r="FO118" s="104"/>
      <c r="FP118" s="104"/>
      <c r="FQ118" s="104"/>
      <c r="FR118" s="104"/>
      <c r="FS118" s="104"/>
      <c r="FT118" s="104"/>
      <c r="FU118" s="104"/>
      <c r="FV118" s="104"/>
      <c r="FW118" s="104"/>
      <c r="FX118" s="104"/>
      <c r="FY118" s="104"/>
      <c r="FZ118" s="104"/>
      <c r="GA118" s="104"/>
      <c r="GB118" s="104"/>
      <c r="GC118" s="104"/>
      <c r="GD118" s="104"/>
      <c r="GE118" s="104"/>
      <c r="GF118" s="104"/>
      <c r="GG118" s="104"/>
      <c r="GH118" s="104"/>
      <c r="GI118" s="104"/>
      <c r="GJ118" s="104"/>
      <c r="GK118" s="104"/>
      <c r="GL118" s="104"/>
      <c r="GM118" s="104"/>
      <c r="GN118" s="104"/>
      <c r="GO118" s="104"/>
      <c r="GP118" s="104"/>
      <c r="GQ118" s="104"/>
      <c r="GR118" s="104"/>
      <c r="GS118" s="104"/>
      <c r="GT118" s="104"/>
      <c r="GU118" s="104"/>
      <c r="GV118" s="104"/>
      <c r="GW118" s="104"/>
      <c r="GX118" s="104"/>
      <c r="GY118" s="104"/>
      <c r="GZ118" s="104"/>
      <c r="HA118" s="104"/>
      <c r="HB118" s="104"/>
      <c r="HC118" s="104"/>
      <c r="HD118" s="104"/>
      <c r="HE118" s="104"/>
      <c r="HF118" s="104"/>
      <c r="HG118" s="104"/>
      <c r="HH118" s="104"/>
      <c r="HI118" s="104"/>
      <c r="HJ118" s="104"/>
      <c r="HK118" s="104"/>
      <c r="HL118" s="104"/>
      <c r="HM118" s="104"/>
      <c r="HN118" s="104"/>
      <c r="HO118" s="104"/>
      <c r="HP118" s="104"/>
      <c r="HQ118" s="104"/>
      <c r="HR118" s="104"/>
      <c r="HS118" s="104"/>
      <c r="HT118" s="104"/>
      <c r="HU118" s="104"/>
    </row>
    <row r="119" spans="1:229" ht="12" customHeight="1" x14ac:dyDescent="0.3">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103"/>
      <c r="AW119" s="103"/>
      <c r="AX119" s="103"/>
      <c r="AY119" s="103"/>
      <c r="AZ119" s="103"/>
      <c r="BA119" s="103"/>
      <c r="BB119" s="103"/>
      <c r="BC119" s="103"/>
      <c r="BD119" s="103"/>
      <c r="BE119" s="103"/>
      <c r="BF119" s="103"/>
      <c r="BG119" s="103"/>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04"/>
      <c r="DE119" s="104"/>
      <c r="DF119" s="104"/>
      <c r="DG119" s="104"/>
      <c r="DH119" s="104"/>
      <c r="DI119" s="104"/>
      <c r="DJ119" s="104"/>
      <c r="DK119" s="104"/>
      <c r="DL119" s="104"/>
      <c r="DM119" s="104"/>
      <c r="DN119" s="104"/>
      <c r="DO119" s="104"/>
      <c r="DP119" s="104"/>
      <c r="DQ119" s="104"/>
      <c r="DR119" s="104"/>
      <c r="DS119" s="104"/>
      <c r="DT119" s="104"/>
      <c r="DU119" s="104"/>
      <c r="DV119" s="104"/>
      <c r="DW119" s="104"/>
      <c r="DX119" s="104"/>
      <c r="DY119" s="104"/>
      <c r="DZ119" s="104"/>
      <c r="EA119" s="104"/>
      <c r="EB119" s="104"/>
      <c r="EC119" s="104"/>
      <c r="ED119" s="104"/>
      <c r="EE119" s="104"/>
      <c r="EF119" s="104"/>
      <c r="EG119" s="104"/>
      <c r="EH119" s="104"/>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4"/>
      <c r="FU119" s="104"/>
      <c r="FV119" s="104"/>
      <c r="FW119" s="104"/>
      <c r="FX119" s="104"/>
      <c r="FY119" s="104"/>
      <c r="FZ119" s="104"/>
      <c r="GA119" s="104"/>
      <c r="GB119" s="104"/>
      <c r="GC119" s="104"/>
      <c r="GD119" s="104"/>
      <c r="GE119" s="104"/>
      <c r="GF119" s="104"/>
      <c r="GG119" s="104"/>
      <c r="GH119" s="104"/>
      <c r="GI119" s="104"/>
      <c r="GJ119" s="104"/>
      <c r="GK119" s="104"/>
      <c r="GL119" s="104"/>
      <c r="GM119" s="104"/>
      <c r="GN119" s="104"/>
      <c r="GO119" s="104"/>
      <c r="GP119" s="104"/>
      <c r="GQ119" s="104"/>
      <c r="GR119" s="104"/>
      <c r="GS119" s="104"/>
      <c r="GT119" s="104"/>
      <c r="GU119" s="104"/>
      <c r="GV119" s="104"/>
      <c r="GW119" s="104"/>
      <c r="GX119" s="104"/>
      <c r="GY119" s="104"/>
      <c r="GZ119" s="104"/>
      <c r="HA119" s="104"/>
      <c r="HB119" s="104"/>
      <c r="HC119" s="104"/>
      <c r="HD119" s="104"/>
      <c r="HE119" s="104"/>
      <c r="HF119" s="104"/>
      <c r="HG119" s="104"/>
      <c r="HH119" s="104"/>
      <c r="HI119" s="104"/>
      <c r="HJ119" s="104"/>
      <c r="HK119" s="104"/>
      <c r="HL119" s="104"/>
      <c r="HM119" s="104"/>
      <c r="HN119" s="104"/>
      <c r="HO119" s="104"/>
      <c r="HP119" s="104"/>
      <c r="HQ119" s="104"/>
      <c r="HR119" s="104"/>
      <c r="HS119" s="104"/>
      <c r="HT119" s="104"/>
      <c r="HU119" s="104"/>
    </row>
    <row r="120" spans="1:229" ht="12" customHeight="1" x14ac:dyDescent="0.3">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103"/>
      <c r="AW120" s="103"/>
      <c r="AX120" s="103"/>
      <c r="AY120" s="103"/>
      <c r="AZ120" s="103"/>
      <c r="BA120" s="103"/>
      <c r="BB120" s="103"/>
      <c r="BC120" s="103"/>
      <c r="BD120" s="103"/>
      <c r="BE120" s="103"/>
      <c r="BF120" s="103"/>
      <c r="BG120" s="103"/>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04"/>
      <c r="DE120" s="104"/>
      <c r="DF120" s="104"/>
      <c r="DG120" s="104"/>
      <c r="DH120" s="104"/>
      <c r="DI120" s="104"/>
      <c r="DJ120" s="104"/>
      <c r="DK120" s="104"/>
      <c r="DL120" s="104"/>
      <c r="DM120" s="104"/>
      <c r="DN120" s="104"/>
      <c r="DO120" s="104"/>
      <c r="DP120" s="104"/>
      <c r="DQ120" s="104"/>
      <c r="DR120" s="104"/>
      <c r="DS120" s="104"/>
      <c r="DT120" s="104"/>
      <c r="DU120" s="104"/>
      <c r="DV120" s="104"/>
      <c r="DW120" s="104"/>
      <c r="DX120" s="104"/>
      <c r="DY120" s="104"/>
      <c r="DZ120" s="104"/>
      <c r="EA120" s="104"/>
      <c r="EB120" s="104"/>
      <c r="EC120" s="104"/>
      <c r="ED120" s="104"/>
      <c r="EE120" s="104"/>
      <c r="EF120" s="104"/>
      <c r="EG120" s="104"/>
      <c r="EH120" s="104"/>
      <c r="EI120" s="104"/>
      <c r="EJ120" s="104"/>
      <c r="EK120" s="104"/>
      <c r="EL120" s="104"/>
      <c r="EM120" s="104"/>
      <c r="EN120" s="104"/>
      <c r="EO120" s="104"/>
      <c r="EP120" s="104"/>
      <c r="EQ120" s="104"/>
      <c r="ER120" s="104"/>
      <c r="ES120" s="104"/>
      <c r="ET120" s="104"/>
      <c r="EU120" s="104"/>
      <c r="EV120" s="104"/>
      <c r="EW120" s="104"/>
      <c r="EX120" s="104"/>
      <c r="EY120" s="104"/>
      <c r="EZ120" s="104"/>
      <c r="FA120" s="104"/>
      <c r="FB120" s="104"/>
      <c r="FC120" s="104"/>
      <c r="FD120" s="104"/>
      <c r="FE120" s="104"/>
      <c r="FF120" s="104"/>
      <c r="FG120" s="104"/>
      <c r="FH120" s="104"/>
      <c r="FI120" s="104"/>
      <c r="FJ120" s="104"/>
      <c r="FK120" s="104"/>
      <c r="FL120" s="104"/>
      <c r="FM120" s="104"/>
      <c r="FN120" s="104"/>
      <c r="FO120" s="104"/>
      <c r="FP120" s="104"/>
      <c r="FQ120" s="104"/>
      <c r="FR120" s="104"/>
      <c r="FS120" s="104"/>
      <c r="FT120" s="104"/>
      <c r="FU120" s="104"/>
      <c r="FV120" s="104"/>
      <c r="FW120" s="104"/>
      <c r="FX120" s="104"/>
      <c r="FY120" s="104"/>
      <c r="FZ120" s="104"/>
      <c r="GA120" s="104"/>
      <c r="GB120" s="104"/>
      <c r="GC120" s="104"/>
      <c r="GD120" s="104"/>
      <c r="GE120" s="104"/>
      <c r="GF120" s="104"/>
      <c r="GG120" s="104"/>
      <c r="GH120" s="104"/>
      <c r="GI120" s="104"/>
      <c r="GJ120" s="104"/>
      <c r="GK120" s="104"/>
      <c r="GL120" s="104"/>
      <c r="GM120" s="104"/>
      <c r="GN120" s="104"/>
      <c r="GO120" s="104"/>
      <c r="GP120" s="104"/>
      <c r="GQ120" s="104"/>
      <c r="GR120" s="104"/>
      <c r="GS120" s="104"/>
      <c r="GT120" s="104"/>
      <c r="GU120" s="104"/>
      <c r="GV120" s="104"/>
      <c r="GW120" s="104"/>
      <c r="GX120" s="104"/>
      <c r="GY120" s="104"/>
      <c r="GZ120" s="104"/>
      <c r="HA120" s="104"/>
      <c r="HB120" s="104"/>
      <c r="HC120" s="104"/>
      <c r="HD120" s="104"/>
      <c r="HE120" s="104"/>
      <c r="HF120" s="104"/>
      <c r="HG120" s="104"/>
      <c r="HH120" s="104"/>
      <c r="HI120" s="104"/>
      <c r="HJ120" s="104"/>
      <c r="HK120" s="104"/>
      <c r="HL120" s="104"/>
      <c r="HM120" s="104"/>
      <c r="HN120" s="104"/>
      <c r="HO120" s="104"/>
      <c r="HP120" s="104"/>
      <c r="HQ120" s="104"/>
      <c r="HR120" s="104"/>
      <c r="HS120" s="104"/>
      <c r="HT120" s="104"/>
      <c r="HU120" s="104"/>
    </row>
    <row r="121" spans="1:229" ht="12" customHeight="1" x14ac:dyDescent="0.3">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103"/>
      <c r="AW121" s="103"/>
      <c r="AX121" s="103"/>
      <c r="AY121" s="103"/>
      <c r="AZ121" s="103"/>
      <c r="BA121" s="103"/>
      <c r="BB121" s="103"/>
      <c r="BC121" s="103"/>
      <c r="BD121" s="103"/>
      <c r="BE121" s="103"/>
      <c r="BF121" s="103"/>
      <c r="BG121" s="103"/>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c r="EO121" s="104"/>
      <c r="EP121" s="104"/>
      <c r="EQ121" s="104"/>
      <c r="ER121" s="104"/>
      <c r="ES121" s="104"/>
      <c r="ET121" s="104"/>
      <c r="EU121" s="104"/>
      <c r="EV121" s="104"/>
      <c r="EW121" s="104"/>
      <c r="EX121" s="104"/>
      <c r="EY121" s="104"/>
      <c r="EZ121" s="104"/>
      <c r="FA121" s="104"/>
      <c r="FB121" s="104"/>
      <c r="FC121" s="104"/>
      <c r="FD121" s="104"/>
      <c r="FE121" s="104"/>
      <c r="FF121" s="104"/>
      <c r="FG121" s="104"/>
      <c r="FH121" s="104"/>
      <c r="FI121" s="104"/>
      <c r="FJ121" s="104"/>
      <c r="FK121" s="104"/>
      <c r="FL121" s="104"/>
      <c r="FM121" s="104"/>
      <c r="FN121" s="104"/>
      <c r="FO121" s="104"/>
      <c r="FP121" s="104"/>
      <c r="FQ121" s="104"/>
      <c r="FR121" s="104"/>
      <c r="FS121" s="104"/>
      <c r="FT121" s="104"/>
      <c r="FU121" s="104"/>
      <c r="FV121" s="104"/>
      <c r="FW121" s="104"/>
      <c r="FX121" s="104"/>
      <c r="FY121" s="104"/>
      <c r="FZ121" s="104"/>
      <c r="GA121" s="104"/>
      <c r="GB121" s="104"/>
      <c r="GC121" s="104"/>
      <c r="GD121" s="104"/>
      <c r="GE121" s="104"/>
      <c r="GF121" s="104"/>
      <c r="GG121" s="104"/>
      <c r="GH121" s="104"/>
      <c r="GI121" s="104"/>
      <c r="GJ121" s="104"/>
      <c r="GK121" s="104"/>
      <c r="GL121" s="104"/>
      <c r="GM121" s="104"/>
      <c r="GN121" s="104"/>
      <c r="GO121" s="104"/>
      <c r="GP121" s="104"/>
      <c r="GQ121" s="104"/>
      <c r="GR121" s="104"/>
      <c r="GS121" s="104"/>
      <c r="GT121" s="104"/>
      <c r="GU121" s="104"/>
      <c r="GV121" s="104"/>
      <c r="GW121" s="104"/>
      <c r="GX121" s="104"/>
      <c r="GY121" s="104"/>
      <c r="GZ121" s="104"/>
      <c r="HA121" s="104"/>
      <c r="HB121" s="104"/>
      <c r="HC121" s="104"/>
      <c r="HD121" s="104"/>
      <c r="HE121" s="104"/>
      <c r="HF121" s="104"/>
      <c r="HG121" s="104"/>
      <c r="HH121" s="104"/>
      <c r="HI121" s="104"/>
      <c r="HJ121" s="104"/>
      <c r="HK121" s="104"/>
      <c r="HL121" s="104"/>
      <c r="HM121" s="104"/>
      <c r="HN121" s="104"/>
      <c r="HO121" s="104"/>
      <c r="HP121" s="104"/>
      <c r="HQ121" s="104"/>
      <c r="HR121" s="104"/>
      <c r="HS121" s="104"/>
      <c r="HT121" s="104"/>
      <c r="HU121" s="104"/>
    </row>
    <row r="122" spans="1:229" ht="12" customHeight="1" x14ac:dyDescent="0.3">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103"/>
      <c r="AW122" s="103"/>
      <c r="AX122" s="103"/>
      <c r="AY122" s="103"/>
      <c r="AZ122" s="103"/>
      <c r="BA122" s="103"/>
      <c r="BB122" s="103"/>
      <c r="BC122" s="103"/>
      <c r="BD122" s="103"/>
      <c r="BE122" s="103"/>
      <c r="BF122" s="103"/>
      <c r="BG122" s="103"/>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104"/>
      <c r="DP122" s="104"/>
      <c r="DQ122" s="104"/>
      <c r="DR122" s="104"/>
      <c r="DS122" s="104"/>
      <c r="DT122" s="104"/>
      <c r="DU122" s="104"/>
      <c r="DV122" s="104"/>
      <c r="DW122" s="104"/>
      <c r="DX122" s="104"/>
      <c r="DY122" s="104"/>
      <c r="DZ122" s="104"/>
      <c r="EA122" s="104"/>
      <c r="EB122" s="104"/>
      <c r="EC122" s="104"/>
      <c r="ED122" s="104"/>
      <c r="EE122" s="104"/>
      <c r="EF122" s="104"/>
      <c r="EG122" s="104"/>
      <c r="EH122" s="104"/>
      <c r="EI122" s="104"/>
      <c r="EJ122" s="104"/>
      <c r="EK122" s="104"/>
      <c r="EL122" s="104"/>
      <c r="EM122" s="104"/>
      <c r="EN122" s="104"/>
      <c r="EO122" s="104"/>
      <c r="EP122" s="104"/>
      <c r="EQ122" s="104"/>
      <c r="ER122" s="104"/>
      <c r="ES122" s="104"/>
      <c r="ET122" s="104"/>
      <c r="EU122" s="104"/>
      <c r="EV122" s="104"/>
      <c r="EW122" s="104"/>
      <c r="EX122" s="104"/>
      <c r="EY122" s="104"/>
      <c r="EZ122" s="104"/>
      <c r="FA122" s="104"/>
      <c r="FB122" s="104"/>
      <c r="FC122" s="104"/>
      <c r="FD122" s="104"/>
      <c r="FE122" s="104"/>
      <c r="FF122" s="104"/>
      <c r="FG122" s="104"/>
      <c r="FH122" s="104"/>
      <c r="FI122" s="104"/>
      <c r="FJ122" s="104"/>
      <c r="FK122" s="104"/>
      <c r="FL122" s="104"/>
      <c r="FM122" s="104"/>
      <c r="FN122" s="104"/>
      <c r="FO122" s="104"/>
      <c r="FP122" s="104"/>
      <c r="FQ122" s="104"/>
      <c r="FR122" s="104"/>
      <c r="FS122" s="104"/>
      <c r="FT122" s="104"/>
      <c r="FU122" s="104"/>
      <c r="FV122" s="104"/>
      <c r="FW122" s="104"/>
      <c r="FX122" s="104"/>
      <c r="FY122" s="104"/>
      <c r="FZ122" s="104"/>
      <c r="GA122" s="104"/>
      <c r="GB122" s="104"/>
      <c r="GC122" s="104"/>
      <c r="GD122" s="104"/>
      <c r="GE122" s="104"/>
      <c r="GF122" s="104"/>
      <c r="GG122" s="104"/>
      <c r="GH122" s="104"/>
      <c r="GI122" s="104"/>
      <c r="GJ122" s="104"/>
      <c r="GK122" s="104"/>
      <c r="GL122" s="104"/>
      <c r="GM122" s="104"/>
      <c r="GN122" s="104"/>
      <c r="GO122" s="104"/>
      <c r="GP122" s="104"/>
      <c r="GQ122" s="104"/>
      <c r="GR122" s="104"/>
      <c r="GS122" s="104"/>
      <c r="GT122" s="104"/>
      <c r="GU122" s="104"/>
      <c r="GV122" s="104"/>
      <c r="GW122" s="104"/>
      <c r="GX122" s="104"/>
      <c r="GY122" s="104"/>
      <c r="GZ122" s="104"/>
      <c r="HA122" s="104"/>
      <c r="HB122" s="104"/>
      <c r="HC122" s="104"/>
      <c r="HD122" s="104"/>
      <c r="HE122" s="104"/>
      <c r="HF122" s="104"/>
      <c r="HG122" s="104"/>
      <c r="HH122" s="104"/>
      <c r="HI122" s="104"/>
      <c r="HJ122" s="104"/>
      <c r="HK122" s="104"/>
      <c r="HL122" s="104"/>
      <c r="HM122" s="104"/>
      <c r="HN122" s="104"/>
      <c r="HO122" s="104"/>
      <c r="HP122" s="104"/>
      <c r="HQ122" s="104"/>
      <c r="HR122" s="104"/>
      <c r="HS122" s="104"/>
      <c r="HT122" s="104"/>
      <c r="HU122" s="104"/>
    </row>
    <row r="123" spans="1:229" ht="12" customHeight="1" x14ac:dyDescent="0.3">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103"/>
      <c r="AW123" s="103"/>
      <c r="AX123" s="103"/>
      <c r="AY123" s="103"/>
      <c r="AZ123" s="103"/>
      <c r="BA123" s="103"/>
      <c r="BB123" s="103"/>
      <c r="BC123" s="103"/>
      <c r="BD123" s="103"/>
      <c r="BE123" s="103"/>
      <c r="BF123" s="103"/>
      <c r="BG123" s="103"/>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104"/>
      <c r="DP123" s="104"/>
      <c r="DQ123" s="104"/>
      <c r="DR123" s="104"/>
      <c r="DS123" s="104"/>
      <c r="DT123" s="104"/>
      <c r="DU123" s="104"/>
      <c r="DV123" s="104"/>
      <c r="DW123" s="104"/>
      <c r="DX123" s="104"/>
      <c r="DY123" s="104"/>
      <c r="DZ123" s="104"/>
      <c r="EA123" s="104"/>
      <c r="EB123" s="104"/>
      <c r="EC123" s="104"/>
      <c r="ED123" s="104"/>
      <c r="EE123" s="104"/>
      <c r="EF123" s="104"/>
      <c r="EG123" s="104"/>
      <c r="EH123" s="104"/>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4"/>
      <c r="FU123" s="104"/>
      <c r="FV123" s="104"/>
      <c r="FW123" s="104"/>
      <c r="FX123" s="104"/>
      <c r="FY123" s="104"/>
      <c r="FZ123" s="104"/>
      <c r="GA123" s="104"/>
      <c r="GB123" s="104"/>
      <c r="GC123" s="104"/>
      <c r="GD123" s="104"/>
      <c r="GE123" s="104"/>
      <c r="GF123" s="104"/>
      <c r="GG123" s="104"/>
      <c r="GH123" s="104"/>
      <c r="GI123" s="104"/>
      <c r="GJ123" s="104"/>
      <c r="GK123" s="104"/>
      <c r="GL123" s="104"/>
      <c r="GM123" s="104"/>
      <c r="GN123" s="104"/>
      <c r="GO123" s="104"/>
      <c r="GP123" s="104"/>
      <c r="GQ123" s="104"/>
      <c r="GR123" s="104"/>
      <c r="GS123" s="104"/>
      <c r="GT123" s="104"/>
      <c r="GU123" s="104"/>
      <c r="GV123" s="104"/>
      <c r="GW123" s="104"/>
      <c r="GX123" s="104"/>
      <c r="GY123" s="104"/>
      <c r="GZ123" s="104"/>
      <c r="HA123" s="104"/>
      <c r="HB123" s="104"/>
      <c r="HC123" s="104"/>
      <c r="HD123" s="104"/>
      <c r="HE123" s="104"/>
      <c r="HF123" s="104"/>
      <c r="HG123" s="104"/>
      <c r="HH123" s="104"/>
      <c r="HI123" s="104"/>
      <c r="HJ123" s="104"/>
      <c r="HK123" s="104"/>
      <c r="HL123" s="104"/>
      <c r="HM123" s="104"/>
      <c r="HN123" s="104"/>
      <c r="HO123" s="104"/>
      <c r="HP123" s="104"/>
      <c r="HQ123" s="104"/>
      <c r="HR123" s="104"/>
      <c r="HS123" s="104"/>
      <c r="HT123" s="104"/>
      <c r="HU123" s="104"/>
    </row>
    <row r="124" spans="1:229" ht="12" customHeight="1" x14ac:dyDescent="0.3">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103"/>
      <c r="AW124" s="103"/>
      <c r="AX124" s="103"/>
      <c r="AY124" s="103"/>
      <c r="AZ124" s="103"/>
      <c r="BA124" s="103"/>
      <c r="BB124" s="103"/>
      <c r="BC124" s="103"/>
      <c r="BD124" s="103"/>
      <c r="BE124" s="103"/>
      <c r="BF124" s="103"/>
      <c r="BG124" s="103"/>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104"/>
      <c r="DP124" s="104"/>
      <c r="DQ124" s="104"/>
      <c r="DR124" s="104"/>
      <c r="DS124" s="104"/>
      <c r="DT124" s="104"/>
      <c r="DU124" s="104"/>
      <c r="DV124" s="104"/>
      <c r="DW124" s="104"/>
      <c r="DX124" s="104"/>
      <c r="DY124" s="104"/>
      <c r="DZ124" s="104"/>
      <c r="EA124" s="104"/>
      <c r="EB124" s="104"/>
      <c r="EC124" s="104"/>
      <c r="ED124" s="104"/>
      <c r="EE124" s="104"/>
      <c r="EF124" s="104"/>
      <c r="EG124" s="104"/>
      <c r="EH124" s="104"/>
      <c r="EI124" s="104"/>
      <c r="EJ124" s="104"/>
      <c r="EK124" s="104"/>
      <c r="EL124" s="104"/>
      <c r="EM124" s="104"/>
      <c r="EN124" s="104"/>
      <c r="EO124" s="104"/>
      <c r="EP124" s="104"/>
      <c r="EQ124" s="104"/>
      <c r="ER124" s="104"/>
      <c r="ES124" s="104"/>
      <c r="ET124" s="104"/>
      <c r="EU124" s="104"/>
      <c r="EV124" s="104"/>
      <c r="EW124" s="104"/>
      <c r="EX124" s="104"/>
      <c r="EY124" s="104"/>
      <c r="EZ124" s="104"/>
      <c r="FA124" s="104"/>
      <c r="FB124" s="104"/>
      <c r="FC124" s="104"/>
      <c r="FD124" s="104"/>
      <c r="FE124" s="104"/>
      <c r="FF124" s="104"/>
      <c r="FG124" s="104"/>
      <c r="FH124" s="104"/>
      <c r="FI124" s="104"/>
      <c r="FJ124" s="104"/>
      <c r="FK124" s="104"/>
      <c r="FL124" s="104"/>
      <c r="FM124" s="104"/>
      <c r="FN124" s="104"/>
      <c r="FO124" s="104"/>
      <c r="FP124" s="104"/>
      <c r="FQ124" s="104"/>
      <c r="FR124" s="104"/>
      <c r="FS124" s="104"/>
      <c r="FT124" s="104"/>
      <c r="FU124" s="104"/>
      <c r="FV124" s="104"/>
      <c r="FW124" s="104"/>
      <c r="FX124" s="104"/>
      <c r="FY124" s="104"/>
      <c r="FZ124" s="104"/>
      <c r="GA124" s="104"/>
      <c r="GB124" s="104"/>
      <c r="GC124" s="104"/>
      <c r="GD124" s="104"/>
      <c r="GE124" s="104"/>
      <c r="GF124" s="104"/>
      <c r="GG124" s="104"/>
      <c r="GH124" s="104"/>
      <c r="GI124" s="104"/>
      <c r="GJ124" s="104"/>
      <c r="GK124" s="104"/>
      <c r="GL124" s="104"/>
      <c r="GM124" s="104"/>
      <c r="GN124" s="104"/>
      <c r="GO124" s="104"/>
      <c r="GP124" s="104"/>
      <c r="GQ124" s="104"/>
      <c r="GR124" s="104"/>
      <c r="GS124" s="104"/>
      <c r="GT124" s="104"/>
      <c r="GU124" s="104"/>
      <c r="GV124" s="104"/>
      <c r="GW124" s="104"/>
      <c r="GX124" s="104"/>
      <c r="GY124" s="104"/>
      <c r="GZ124" s="104"/>
      <c r="HA124" s="104"/>
      <c r="HB124" s="104"/>
      <c r="HC124" s="104"/>
      <c r="HD124" s="104"/>
      <c r="HE124" s="104"/>
      <c r="HF124" s="104"/>
      <c r="HG124" s="104"/>
      <c r="HH124" s="104"/>
      <c r="HI124" s="104"/>
      <c r="HJ124" s="104"/>
      <c r="HK124" s="104"/>
      <c r="HL124" s="104"/>
      <c r="HM124" s="104"/>
      <c r="HN124" s="104"/>
      <c r="HO124" s="104"/>
      <c r="HP124" s="104"/>
      <c r="HQ124" s="104"/>
      <c r="HR124" s="104"/>
      <c r="HS124" s="104"/>
      <c r="HT124" s="104"/>
      <c r="HU124" s="104"/>
    </row>
    <row r="125" spans="1:229" ht="12" customHeight="1" x14ac:dyDescent="0.3">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103"/>
      <c r="AW125" s="103"/>
      <c r="AX125" s="103"/>
      <c r="AY125" s="103"/>
      <c r="AZ125" s="103"/>
      <c r="BA125" s="103"/>
      <c r="BB125" s="103"/>
      <c r="BC125" s="103"/>
      <c r="BD125" s="103"/>
      <c r="BE125" s="103"/>
      <c r="BF125" s="103"/>
      <c r="BG125" s="103"/>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c r="ED125" s="104"/>
      <c r="EE125" s="104"/>
      <c r="EF125" s="104"/>
      <c r="EG125" s="104"/>
      <c r="EH125" s="104"/>
      <c r="EI125" s="104"/>
      <c r="EJ125" s="104"/>
      <c r="EK125" s="104"/>
      <c r="EL125" s="104"/>
      <c r="EM125" s="104"/>
      <c r="EN125" s="104"/>
      <c r="EO125" s="104"/>
      <c r="EP125" s="104"/>
      <c r="EQ125" s="104"/>
      <c r="ER125" s="104"/>
      <c r="ES125" s="104"/>
      <c r="ET125" s="104"/>
      <c r="EU125" s="104"/>
      <c r="EV125" s="104"/>
      <c r="EW125" s="104"/>
      <c r="EX125" s="104"/>
      <c r="EY125" s="104"/>
      <c r="EZ125" s="104"/>
      <c r="FA125" s="104"/>
      <c r="FB125" s="104"/>
      <c r="FC125" s="104"/>
      <c r="FD125" s="104"/>
      <c r="FE125" s="104"/>
      <c r="FF125" s="104"/>
      <c r="FG125" s="104"/>
      <c r="FH125" s="104"/>
      <c r="FI125" s="104"/>
      <c r="FJ125" s="104"/>
      <c r="FK125" s="104"/>
      <c r="FL125" s="104"/>
      <c r="FM125" s="104"/>
      <c r="FN125" s="104"/>
      <c r="FO125" s="104"/>
      <c r="FP125" s="104"/>
      <c r="FQ125" s="104"/>
      <c r="FR125" s="104"/>
      <c r="FS125" s="104"/>
      <c r="FT125" s="104"/>
      <c r="FU125" s="104"/>
      <c r="FV125" s="104"/>
      <c r="FW125" s="104"/>
      <c r="FX125" s="104"/>
      <c r="FY125" s="104"/>
      <c r="FZ125" s="104"/>
      <c r="GA125" s="104"/>
      <c r="GB125" s="104"/>
      <c r="GC125" s="104"/>
      <c r="GD125" s="104"/>
      <c r="GE125" s="104"/>
      <c r="GF125" s="104"/>
      <c r="GG125" s="104"/>
      <c r="GH125" s="104"/>
      <c r="GI125" s="104"/>
      <c r="GJ125" s="104"/>
      <c r="GK125" s="104"/>
      <c r="GL125" s="104"/>
      <c r="GM125" s="104"/>
      <c r="GN125" s="104"/>
      <c r="GO125" s="104"/>
      <c r="GP125" s="104"/>
      <c r="GQ125" s="104"/>
      <c r="GR125" s="104"/>
      <c r="GS125" s="104"/>
      <c r="GT125" s="104"/>
      <c r="GU125" s="104"/>
      <c r="GV125" s="104"/>
      <c r="GW125" s="104"/>
      <c r="GX125" s="104"/>
      <c r="GY125" s="104"/>
      <c r="GZ125" s="104"/>
      <c r="HA125" s="104"/>
      <c r="HB125" s="104"/>
      <c r="HC125" s="104"/>
      <c r="HD125" s="104"/>
      <c r="HE125" s="104"/>
      <c r="HF125" s="104"/>
      <c r="HG125" s="104"/>
      <c r="HH125" s="104"/>
      <c r="HI125" s="104"/>
      <c r="HJ125" s="104"/>
      <c r="HK125" s="104"/>
      <c r="HL125" s="104"/>
      <c r="HM125" s="104"/>
      <c r="HN125" s="104"/>
      <c r="HO125" s="104"/>
      <c r="HP125" s="104"/>
      <c r="HQ125" s="104"/>
      <c r="HR125" s="104"/>
      <c r="HS125" s="104"/>
      <c r="HT125" s="104"/>
      <c r="HU125" s="104"/>
    </row>
    <row r="126" spans="1:229" ht="12" customHeight="1" x14ac:dyDescent="0.3">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103"/>
      <c r="AW126" s="103"/>
      <c r="AX126" s="103"/>
      <c r="AY126" s="103"/>
      <c r="AZ126" s="103"/>
      <c r="BA126" s="103"/>
      <c r="BB126" s="103"/>
      <c r="BC126" s="103"/>
      <c r="BD126" s="103"/>
      <c r="BE126" s="103"/>
      <c r="BF126" s="103"/>
      <c r="BG126" s="103"/>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04"/>
      <c r="DE126" s="104"/>
      <c r="DF126" s="104"/>
      <c r="DG126" s="104"/>
      <c r="DH126" s="104"/>
      <c r="DI126" s="104"/>
      <c r="DJ126" s="104"/>
      <c r="DK126" s="104"/>
      <c r="DL126" s="104"/>
      <c r="DM126" s="104"/>
      <c r="DN126" s="104"/>
      <c r="DO126" s="104"/>
      <c r="DP126" s="104"/>
      <c r="DQ126" s="104"/>
      <c r="DR126" s="104"/>
      <c r="DS126" s="104"/>
      <c r="DT126" s="104"/>
      <c r="DU126" s="104"/>
      <c r="DV126" s="104"/>
      <c r="DW126" s="104"/>
      <c r="DX126" s="104"/>
      <c r="DY126" s="104"/>
      <c r="DZ126" s="104"/>
      <c r="EA126" s="104"/>
      <c r="EB126" s="104"/>
      <c r="EC126" s="104"/>
      <c r="ED126" s="104"/>
      <c r="EE126" s="104"/>
      <c r="EF126" s="104"/>
      <c r="EG126" s="104"/>
      <c r="EH126" s="104"/>
      <c r="EI126" s="104"/>
      <c r="EJ126" s="104"/>
      <c r="EK126" s="104"/>
      <c r="EL126" s="104"/>
      <c r="EM126" s="104"/>
      <c r="EN126" s="104"/>
      <c r="EO126" s="104"/>
      <c r="EP126" s="104"/>
      <c r="EQ126" s="104"/>
      <c r="ER126" s="104"/>
      <c r="ES126" s="104"/>
      <c r="ET126" s="104"/>
      <c r="EU126" s="104"/>
      <c r="EV126" s="104"/>
      <c r="EW126" s="104"/>
      <c r="EX126" s="104"/>
      <c r="EY126" s="104"/>
      <c r="EZ126" s="104"/>
      <c r="FA126" s="104"/>
      <c r="FB126" s="104"/>
      <c r="FC126" s="104"/>
      <c r="FD126" s="104"/>
      <c r="FE126" s="104"/>
      <c r="FF126" s="104"/>
      <c r="FG126" s="104"/>
      <c r="FH126" s="104"/>
      <c r="FI126" s="104"/>
      <c r="FJ126" s="104"/>
      <c r="FK126" s="104"/>
      <c r="FL126" s="104"/>
      <c r="FM126" s="104"/>
      <c r="FN126" s="104"/>
      <c r="FO126" s="104"/>
      <c r="FP126" s="104"/>
      <c r="FQ126" s="104"/>
      <c r="FR126" s="104"/>
      <c r="FS126" s="104"/>
      <c r="FT126" s="104"/>
      <c r="FU126" s="104"/>
      <c r="FV126" s="104"/>
      <c r="FW126" s="104"/>
      <c r="FX126" s="104"/>
      <c r="FY126" s="104"/>
      <c r="FZ126" s="104"/>
      <c r="GA126" s="104"/>
      <c r="GB126" s="104"/>
      <c r="GC126" s="104"/>
      <c r="GD126" s="104"/>
      <c r="GE126" s="104"/>
      <c r="GF126" s="104"/>
      <c r="GG126" s="104"/>
      <c r="GH126" s="104"/>
      <c r="GI126" s="104"/>
      <c r="GJ126" s="104"/>
      <c r="GK126" s="104"/>
      <c r="GL126" s="104"/>
      <c r="GM126" s="104"/>
      <c r="GN126" s="104"/>
      <c r="GO126" s="104"/>
      <c r="GP126" s="104"/>
      <c r="GQ126" s="104"/>
      <c r="GR126" s="104"/>
      <c r="GS126" s="104"/>
      <c r="GT126" s="104"/>
      <c r="GU126" s="104"/>
      <c r="GV126" s="104"/>
      <c r="GW126" s="104"/>
      <c r="GX126" s="104"/>
      <c r="GY126" s="104"/>
      <c r="GZ126" s="104"/>
      <c r="HA126" s="104"/>
      <c r="HB126" s="104"/>
      <c r="HC126" s="104"/>
      <c r="HD126" s="104"/>
      <c r="HE126" s="104"/>
      <c r="HF126" s="104"/>
      <c r="HG126" s="104"/>
      <c r="HH126" s="104"/>
      <c r="HI126" s="104"/>
      <c r="HJ126" s="104"/>
      <c r="HK126" s="104"/>
      <c r="HL126" s="104"/>
      <c r="HM126" s="104"/>
      <c r="HN126" s="104"/>
      <c r="HO126" s="104"/>
      <c r="HP126" s="104"/>
      <c r="HQ126" s="104"/>
      <c r="HR126" s="104"/>
      <c r="HS126" s="104"/>
      <c r="HT126" s="104"/>
      <c r="HU126" s="104"/>
    </row>
    <row r="127" spans="1:229" ht="12" customHeight="1" x14ac:dyDescent="0.3">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103"/>
      <c r="AW127" s="103"/>
      <c r="AX127" s="103"/>
      <c r="AY127" s="103"/>
      <c r="AZ127" s="103"/>
      <c r="BA127" s="103"/>
      <c r="BB127" s="103"/>
      <c r="BC127" s="103"/>
      <c r="BD127" s="103"/>
      <c r="BE127" s="103"/>
      <c r="BF127" s="103"/>
      <c r="BG127" s="103"/>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4"/>
      <c r="FU127" s="104"/>
      <c r="FV127" s="104"/>
      <c r="FW127" s="104"/>
      <c r="FX127" s="104"/>
      <c r="FY127" s="104"/>
      <c r="FZ127" s="104"/>
      <c r="GA127" s="104"/>
      <c r="GB127" s="104"/>
      <c r="GC127" s="104"/>
      <c r="GD127" s="104"/>
      <c r="GE127" s="104"/>
      <c r="GF127" s="104"/>
      <c r="GG127" s="104"/>
      <c r="GH127" s="104"/>
      <c r="GI127" s="104"/>
      <c r="GJ127" s="104"/>
      <c r="GK127" s="104"/>
      <c r="GL127" s="104"/>
      <c r="GM127" s="104"/>
      <c r="GN127" s="104"/>
      <c r="GO127" s="104"/>
      <c r="GP127" s="104"/>
      <c r="GQ127" s="104"/>
      <c r="GR127" s="104"/>
      <c r="GS127" s="104"/>
      <c r="GT127" s="104"/>
      <c r="GU127" s="104"/>
      <c r="GV127" s="104"/>
      <c r="GW127" s="104"/>
      <c r="GX127" s="104"/>
      <c r="GY127" s="104"/>
      <c r="GZ127" s="104"/>
      <c r="HA127" s="104"/>
      <c r="HB127" s="104"/>
      <c r="HC127" s="104"/>
      <c r="HD127" s="104"/>
      <c r="HE127" s="104"/>
      <c r="HF127" s="104"/>
      <c r="HG127" s="104"/>
      <c r="HH127" s="104"/>
      <c r="HI127" s="104"/>
      <c r="HJ127" s="104"/>
      <c r="HK127" s="104"/>
      <c r="HL127" s="104"/>
      <c r="HM127" s="104"/>
      <c r="HN127" s="104"/>
      <c r="HO127" s="104"/>
      <c r="HP127" s="104"/>
      <c r="HQ127" s="104"/>
      <c r="HR127" s="104"/>
      <c r="HS127" s="104"/>
      <c r="HT127" s="104"/>
      <c r="HU127" s="104"/>
    </row>
    <row r="128" spans="1:229" ht="12" customHeight="1" x14ac:dyDescent="0.3">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103"/>
      <c r="AW128" s="103"/>
      <c r="AX128" s="103"/>
      <c r="AY128" s="103"/>
      <c r="AZ128" s="103"/>
      <c r="BA128" s="103"/>
      <c r="BB128" s="103"/>
      <c r="BC128" s="103"/>
      <c r="BD128" s="103"/>
      <c r="BE128" s="103"/>
      <c r="BF128" s="103"/>
      <c r="BG128" s="103"/>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c r="FB128" s="104"/>
      <c r="FC128" s="104"/>
      <c r="FD128" s="104"/>
      <c r="FE128" s="104"/>
      <c r="FF128" s="104"/>
      <c r="FG128" s="104"/>
      <c r="FH128" s="104"/>
      <c r="FI128" s="104"/>
      <c r="FJ128" s="104"/>
      <c r="FK128" s="104"/>
      <c r="FL128" s="104"/>
      <c r="FM128" s="104"/>
      <c r="FN128" s="104"/>
      <c r="FO128" s="104"/>
      <c r="FP128" s="104"/>
      <c r="FQ128" s="104"/>
      <c r="FR128" s="104"/>
      <c r="FS128" s="104"/>
      <c r="FT128" s="104"/>
      <c r="FU128" s="104"/>
      <c r="FV128" s="104"/>
      <c r="FW128" s="104"/>
      <c r="FX128" s="104"/>
      <c r="FY128" s="104"/>
      <c r="FZ128" s="104"/>
      <c r="GA128" s="104"/>
      <c r="GB128" s="104"/>
      <c r="GC128" s="104"/>
      <c r="GD128" s="104"/>
      <c r="GE128" s="104"/>
      <c r="GF128" s="104"/>
      <c r="GG128" s="104"/>
      <c r="GH128" s="104"/>
      <c r="GI128" s="104"/>
      <c r="GJ128" s="104"/>
      <c r="GK128" s="104"/>
      <c r="GL128" s="104"/>
      <c r="GM128" s="104"/>
      <c r="GN128" s="104"/>
      <c r="GO128" s="104"/>
      <c r="GP128" s="104"/>
      <c r="GQ128" s="104"/>
      <c r="GR128" s="104"/>
      <c r="GS128" s="104"/>
      <c r="GT128" s="104"/>
      <c r="GU128" s="104"/>
      <c r="GV128" s="104"/>
      <c r="GW128" s="104"/>
      <c r="GX128" s="104"/>
      <c r="GY128" s="104"/>
      <c r="GZ128" s="104"/>
      <c r="HA128" s="104"/>
      <c r="HB128" s="104"/>
      <c r="HC128" s="104"/>
      <c r="HD128" s="104"/>
      <c r="HE128" s="104"/>
      <c r="HF128" s="104"/>
      <c r="HG128" s="104"/>
      <c r="HH128" s="104"/>
      <c r="HI128" s="104"/>
      <c r="HJ128" s="104"/>
      <c r="HK128" s="104"/>
      <c r="HL128" s="104"/>
      <c r="HM128" s="104"/>
      <c r="HN128" s="104"/>
      <c r="HO128" s="104"/>
      <c r="HP128" s="104"/>
      <c r="HQ128" s="104"/>
      <c r="HR128" s="104"/>
      <c r="HS128" s="104"/>
      <c r="HT128" s="104"/>
      <c r="HU128" s="104"/>
    </row>
    <row r="129" spans="1:229" ht="12" customHeight="1" x14ac:dyDescent="0.3">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103"/>
      <c r="AW129" s="103"/>
      <c r="AX129" s="103"/>
      <c r="AY129" s="103"/>
      <c r="AZ129" s="103"/>
      <c r="BA129" s="103"/>
      <c r="BB129" s="103"/>
      <c r="BC129" s="103"/>
      <c r="BD129" s="103"/>
      <c r="BE129" s="103"/>
      <c r="BF129" s="103"/>
      <c r="BG129" s="103"/>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c r="FB129" s="104"/>
      <c r="FC129" s="104"/>
      <c r="FD129" s="104"/>
      <c r="FE129" s="104"/>
      <c r="FF129" s="104"/>
      <c r="FG129" s="104"/>
      <c r="FH129" s="104"/>
      <c r="FI129" s="104"/>
      <c r="FJ129" s="104"/>
      <c r="FK129" s="104"/>
      <c r="FL129" s="104"/>
      <c r="FM129" s="104"/>
      <c r="FN129" s="104"/>
      <c r="FO129" s="104"/>
      <c r="FP129" s="104"/>
      <c r="FQ129" s="104"/>
      <c r="FR129" s="104"/>
      <c r="FS129" s="104"/>
      <c r="FT129" s="104"/>
      <c r="FU129" s="104"/>
      <c r="FV129" s="104"/>
      <c r="FW129" s="104"/>
      <c r="FX129" s="104"/>
      <c r="FY129" s="104"/>
      <c r="FZ129" s="104"/>
      <c r="GA129" s="104"/>
      <c r="GB129" s="104"/>
      <c r="GC129" s="104"/>
      <c r="GD129" s="104"/>
      <c r="GE129" s="104"/>
      <c r="GF129" s="104"/>
      <c r="GG129" s="104"/>
      <c r="GH129" s="104"/>
      <c r="GI129" s="104"/>
      <c r="GJ129" s="104"/>
      <c r="GK129" s="104"/>
      <c r="GL129" s="104"/>
      <c r="GM129" s="104"/>
      <c r="GN129" s="104"/>
      <c r="GO129" s="104"/>
      <c r="GP129" s="104"/>
      <c r="GQ129" s="104"/>
      <c r="GR129" s="104"/>
      <c r="GS129" s="104"/>
      <c r="GT129" s="104"/>
      <c r="GU129" s="104"/>
      <c r="GV129" s="104"/>
      <c r="GW129" s="104"/>
      <c r="GX129" s="104"/>
      <c r="GY129" s="104"/>
      <c r="GZ129" s="104"/>
      <c r="HA129" s="104"/>
      <c r="HB129" s="104"/>
      <c r="HC129" s="104"/>
      <c r="HD129" s="104"/>
      <c r="HE129" s="104"/>
      <c r="HF129" s="104"/>
      <c r="HG129" s="104"/>
      <c r="HH129" s="104"/>
      <c r="HI129" s="104"/>
      <c r="HJ129" s="104"/>
      <c r="HK129" s="104"/>
      <c r="HL129" s="104"/>
      <c r="HM129" s="104"/>
      <c r="HN129" s="104"/>
      <c r="HO129" s="104"/>
      <c r="HP129" s="104"/>
      <c r="HQ129" s="104"/>
      <c r="HR129" s="104"/>
      <c r="HS129" s="104"/>
      <c r="HT129" s="104"/>
      <c r="HU129" s="104"/>
    </row>
    <row r="130" spans="1:229" ht="12" customHeight="1" x14ac:dyDescent="0.3">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103"/>
      <c r="AW130" s="103"/>
      <c r="AX130" s="103"/>
      <c r="AY130" s="103"/>
      <c r="AZ130" s="103"/>
      <c r="BA130" s="103"/>
      <c r="BB130" s="103"/>
      <c r="BC130" s="103"/>
      <c r="BD130" s="103"/>
      <c r="BE130" s="103"/>
      <c r="BF130" s="103"/>
      <c r="BG130" s="103"/>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c r="FB130" s="104"/>
      <c r="FC130" s="104"/>
      <c r="FD130" s="104"/>
      <c r="FE130" s="104"/>
      <c r="FF130" s="104"/>
      <c r="FG130" s="104"/>
      <c r="FH130" s="104"/>
      <c r="FI130" s="104"/>
      <c r="FJ130" s="104"/>
      <c r="FK130" s="104"/>
      <c r="FL130" s="104"/>
      <c r="FM130" s="104"/>
      <c r="FN130" s="104"/>
      <c r="FO130" s="104"/>
      <c r="FP130" s="104"/>
      <c r="FQ130" s="104"/>
      <c r="FR130" s="104"/>
      <c r="FS130" s="104"/>
      <c r="FT130" s="104"/>
      <c r="FU130" s="104"/>
      <c r="FV130" s="104"/>
      <c r="FW130" s="104"/>
      <c r="FX130" s="104"/>
      <c r="FY130" s="104"/>
      <c r="FZ130" s="104"/>
      <c r="GA130" s="104"/>
      <c r="GB130" s="104"/>
      <c r="GC130" s="104"/>
      <c r="GD130" s="104"/>
      <c r="GE130" s="104"/>
      <c r="GF130" s="104"/>
      <c r="GG130" s="104"/>
      <c r="GH130" s="104"/>
      <c r="GI130" s="104"/>
      <c r="GJ130" s="104"/>
      <c r="GK130" s="104"/>
      <c r="GL130" s="104"/>
      <c r="GM130" s="104"/>
      <c r="GN130" s="104"/>
      <c r="GO130" s="104"/>
      <c r="GP130" s="104"/>
      <c r="GQ130" s="104"/>
      <c r="GR130" s="104"/>
      <c r="GS130" s="104"/>
      <c r="GT130" s="104"/>
      <c r="GU130" s="104"/>
      <c r="GV130" s="104"/>
      <c r="GW130" s="104"/>
      <c r="GX130" s="104"/>
      <c r="GY130" s="104"/>
      <c r="GZ130" s="104"/>
      <c r="HA130" s="104"/>
      <c r="HB130" s="104"/>
      <c r="HC130" s="104"/>
      <c r="HD130" s="104"/>
      <c r="HE130" s="104"/>
      <c r="HF130" s="104"/>
      <c r="HG130" s="104"/>
      <c r="HH130" s="104"/>
      <c r="HI130" s="104"/>
      <c r="HJ130" s="104"/>
      <c r="HK130" s="104"/>
      <c r="HL130" s="104"/>
      <c r="HM130" s="104"/>
      <c r="HN130" s="104"/>
      <c r="HO130" s="104"/>
      <c r="HP130" s="104"/>
      <c r="HQ130" s="104"/>
      <c r="HR130" s="104"/>
      <c r="HS130" s="104"/>
      <c r="HT130" s="104"/>
      <c r="HU130" s="104"/>
    </row>
    <row r="131" spans="1:229" ht="12" customHeight="1" x14ac:dyDescent="0.3">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103"/>
      <c r="AW131" s="103"/>
      <c r="AX131" s="103"/>
      <c r="AY131" s="103"/>
      <c r="AZ131" s="103"/>
      <c r="BA131" s="103"/>
      <c r="BB131" s="103"/>
      <c r="BC131" s="103"/>
      <c r="BD131" s="103"/>
      <c r="BE131" s="103"/>
      <c r="BF131" s="103"/>
      <c r="BG131" s="103"/>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4"/>
      <c r="FU131" s="104"/>
      <c r="FV131" s="104"/>
      <c r="FW131" s="104"/>
      <c r="FX131" s="104"/>
      <c r="FY131" s="104"/>
      <c r="FZ131" s="104"/>
      <c r="GA131" s="104"/>
      <c r="GB131" s="104"/>
      <c r="GC131" s="104"/>
      <c r="GD131" s="104"/>
      <c r="GE131" s="104"/>
      <c r="GF131" s="104"/>
      <c r="GG131" s="104"/>
      <c r="GH131" s="104"/>
      <c r="GI131" s="104"/>
      <c r="GJ131" s="104"/>
      <c r="GK131" s="104"/>
      <c r="GL131" s="104"/>
      <c r="GM131" s="104"/>
      <c r="GN131" s="104"/>
      <c r="GO131" s="104"/>
      <c r="GP131" s="104"/>
      <c r="GQ131" s="104"/>
      <c r="GR131" s="104"/>
      <c r="GS131" s="104"/>
      <c r="GT131" s="104"/>
      <c r="GU131" s="104"/>
      <c r="GV131" s="104"/>
      <c r="GW131" s="104"/>
      <c r="GX131" s="104"/>
      <c r="GY131" s="104"/>
      <c r="GZ131" s="104"/>
      <c r="HA131" s="104"/>
      <c r="HB131" s="104"/>
      <c r="HC131" s="104"/>
      <c r="HD131" s="104"/>
      <c r="HE131" s="104"/>
      <c r="HF131" s="104"/>
      <c r="HG131" s="104"/>
      <c r="HH131" s="104"/>
      <c r="HI131" s="104"/>
      <c r="HJ131" s="104"/>
      <c r="HK131" s="104"/>
      <c r="HL131" s="104"/>
      <c r="HM131" s="104"/>
      <c r="HN131" s="104"/>
      <c r="HO131" s="104"/>
      <c r="HP131" s="104"/>
      <c r="HQ131" s="104"/>
      <c r="HR131" s="104"/>
      <c r="HS131" s="104"/>
      <c r="HT131" s="104"/>
      <c r="HU131" s="104"/>
    </row>
    <row r="132" spans="1:229" ht="12" customHeight="1" x14ac:dyDescent="0.3">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103"/>
      <c r="AW132" s="103"/>
      <c r="AX132" s="103"/>
      <c r="AY132" s="103"/>
      <c r="AZ132" s="103"/>
      <c r="BA132" s="103"/>
      <c r="BB132" s="103"/>
      <c r="BC132" s="103"/>
      <c r="BD132" s="103"/>
      <c r="BE132" s="103"/>
      <c r="BF132" s="103"/>
      <c r="BG132" s="103"/>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04"/>
      <c r="DE132" s="104"/>
      <c r="DF132" s="104"/>
      <c r="DG132" s="104"/>
      <c r="DH132" s="104"/>
      <c r="DI132" s="104"/>
      <c r="DJ132" s="104"/>
      <c r="DK132" s="104"/>
      <c r="DL132" s="104"/>
      <c r="DM132" s="104"/>
      <c r="DN132" s="104"/>
      <c r="DO132" s="104"/>
      <c r="DP132" s="104"/>
      <c r="DQ132" s="104"/>
      <c r="DR132" s="104"/>
      <c r="DS132" s="104"/>
      <c r="DT132" s="104"/>
      <c r="DU132" s="104"/>
      <c r="DV132" s="104"/>
      <c r="DW132" s="104"/>
      <c r="DX132" s="104"/>
      <c r="DY132" s="104"/>
      <c r="DZ132" s="104"/>
      <c r="EA132" s="104"/>
      <c r="EB132" s="104"/>
      <c r="EC132" s="104"/>
      <c r="ED132" s="104"/>
      <c r="EE132" s="104"/>
      <c r="EF132" s="104"/>
      <c r="EG132" s="104"/>
      <c r="EH132" s="104"/>
      <c r="EI132" s="104"/>
      <c r="EJ132" s="104"/>
      <c r="EK132" s="104"/>
      <c r="EL132" s="104"/>
      <c r="EM132" s="104"/>
      <c r="EN132" s="104"/>
      <c r="EO132" s="104"/>
      <c r="EP132" s="104"/>
      <c r="EQ132" s="104"/>
      <c r="ER132" s="104"/>
      <c r="ES132" s="104"/>
      <c r="ET132" s="104"/>
      <c r="EU132" s="104"/>
      <c r="EV132" s="104"/>
      <c r="EW132" s="104"/>
      <c r="EX132" s="104"/>
      <c r="EY132" s="104"/>
      <c r="EZ132" s="104"/>
      <c r="FA132" s="104"/>
      <c r="FB132" s="104"/>
      <c r="FC132" s="104"/>
      <c r="FD132" s="104"/>
      <c r="FE132" s="104"/>
      <c r="FF132" s="104"/>
      <c r="FG132" s="104"/>
      <c r="FH132" s="104"/>
      <c r="FI132" s="104"/>
      <c r="FJ132" s="104"/>
      <c r="FK132" s="104"/>
      <c r="FL132" s="104"/>
      <c r="FM132" s="104"/>
      <c r="FN132" s="104"/>
      <c r="FO132" s="104"/>
      <c r="FP132" s="104"/>
      <c r="FQ132" s="104"/>
      <c r="FR132" s="104"/>
      <c r="FS132" s="104"/>
      <c r="FT132" s="104"/>
      <c r="FU132" s="104"/>
      <c r="FV132" s="104"/>
      <c r="FW132" s="104"/>
      <c r="FX132" s="104"/>
      <c r="FY132" s="104"/>
      <c r="FZ132" s="104"/>
      <c r="GA132" s="104"/>
      <c r="GB132" s="104"/>
      <c r="GC132" s="104"/>
      <c r="GD132" s="104"/>
      <c r="GE132" s="104"/>
      <c r="GF132" s="104"/>
      <c r="GG132" s="104"/>
      <c r="GH132" s="104"/>
      <c r="GI132" s="104"/>
      <c r="GJ132" s="104"/>
      <c r="GK132" s="104"/>
      <c r="GL132" s="104"/>
      <c r="GM132" s="104"/>
      <c r="GN132" s="104"/>
      <c r="GO132" s="104"/>
      <c r="GP132" s="104"/>
      <c r="GQ132" s="104"/>
      <c r="GR132" s="104"/>
      <c r="GS132" s="104"/>
      <c r="GT132" s="104"/>
      <c r="GU132" s="104"/>
      <c r="GV132" s="104"/>
      <c r="GW132" s="104"/>
      <c r="GX132" s="104"/>
      <c r="GY132" s="104"/>
      <c r="GZ132" s="104"/>
      <c r="HA132" s="104"/>
      <c r="HB132" s="104"/>
      <c r="HC132" s="104"/>
      <c r="HD132" s="104"/>
      <c r="HE132" s="104"/>
      <c r="HF132" s="104"/>
      <c r="HG132" s="104"/>
      <c r="HH132" s="104"/>
      <c r="HI132" s="104"/>
      <c r="HJ132" s="104"/>
      <c r="HK132" s="104"/>
      <c r="HL132" s="104"/>
      <c r="HM132" s="104"/>
      <c r="HN132" s="104"/>
      <c r="HO132" s="104"/>
      <c r="HP132" s="104"/>
      <c r="HQ132" s="104"/>
      <c r="HR132" s="104"/>
      <c r="HS132" s="104"/>
      <c r="HT132" s="104"/>
      <c r="HU132" s="104"/>
    </row>
    <row r="133" spans="1:229" ht="12" customHeight="1" x14ac:dyDescent="0.3">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103"/>
      <c r="AW133" s="103"/>
      <c r="AX133" s="103"/>
      <c r="AY133" s="103"/>
      <c r="AZ133" s="103"/>
      <c r="BA133" s="103"/>
      <c r="BB133" s="103"/>
      <c r="BC133" s="103"/>
      <c r="BD133" s="103"/>
      <c r="BE133" s="103"/>
      <c r="BF133" s="103"/>
      <c r="BG133" s="103"/>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04"/>
      <c r="DE133" s="104"/>
      <c r="DF133" s="104"/>
      <c r="DG133" s="104"/>
      <c r="DH133" s="104"/>
      <c r="DI133" s="104"/>
      <c r="DJ133" s="104"/>
      <c r="DK133" s="104"/>
      <c r="DL133" s="104"/>
      <c r="DM133" s="104"/>
      <c r="DN133" s="104"/>
      <c r="DO133" s="104"/>
      <c r="DP133" s="104"/>
      <c r="DQ133" s="104"/>
      <c r="DR133" s="104"/>
      <c r="DS133" s="104"/>
      <c r="DT133" s="104"/>
      <c r="DU133" s="104"/>
      <c r="DV133" s="104"/>
      <c r="DW133" s="104"/>
      <c r="DX133" s="104"/>
      <c r="DY133" s="104"/>
      <c r="DZ133" s="104"/>
      <c r="EA133" s="104"/>
      <c r="EB133" s="104"/>
      <c r="EC133" s="104"/>
      <c r="ED133" s="104"/>
      <c r="EE133" s="104"/>
      <c r="EF133" s="104"/>
      <c r="EG133" s="104"/>
      <c r="EH133" s="104"/>
      <c r="EI133" s="104"/>
      <c r="EJ133" s="104"/>
      <c r="EK133" s="104"/>
      <c r="EL133" s="104"/>
      <c r="EM133" s="104"/>
      <c r="EN133" s="104"/>
      <c r="EO133" s="104"/>
      <c r="EP133" s="104"/>
      <c r="EQ133" s="104"/>
      <c r="ER133" s="104"/>
      <c r="ES133" s="104"/>
      <c r="ET133" s="104"/>
      <c r="EU133" s="104"/>
      <c r="EV133" s="104"/>
      <c r="EW133" s="104"/>
      <c r="EX133" s="104"/>
      <c r="EY133" s="104"/>
      <c r="EZ133" s="104"/>
      <c r="FA133" s="104"/>
      <c r="FB133" s="104"/>
      <c r="FC133" s="104"/>
      <c r="FD133" s="104"/>
      <c r="FE133" s="104"/>
      <c r="FF133" s="104"/>
      <c r="FG133" s="104"/>
      <c r="FH133" s="104"/>
      <c r="FI133" s="104"/>
      <c r="FJ133" s="104"/>
      <c r="FK133" s="104"/>
      <c r="FL133" s="104"/>
      <c r="FM133" s="104"/>
      <c r="FN133" s="104"/>
      <c r="FO133" s="104"/>
      <c r="FP133" s="104"/>
      <c r="FQ133" s="104"/>
      <c r="FR133" s="104"/>
      <c r="FS133" s="104"/>
      <c r="FT133" s="104"/>
      <c r="FU133" s="104"/>
      <c r="FV133" s="104"/>
      <c r="FW133" s="104"/>
      <c r="FX133" s="104"/>
      <c r="FY133" s="104"/>
      <c r="FZ133" s="104"/>
      <c r="GA133" s="104"/>
      <c r="GB133" s="104"/>
      <c r="GC133" s="104"/>
      <c r="GD133" s="104"/>
      <c r="GE133" s="104"/>
      <c r="GF133" s="104"/>
      <c r="GG133" s="104"/>
      <c r="GH133" s="104"/>
      <c r="GI133" s="104"/>
      <c r="GJ133" s="104"/>
      <c r="GK133" s="104"/>
      <c r="GL133" s="104"/>
      <c r="GM133" s="104"/>
      <c r="GN133" s="104"/>
      <c r="GO133" s="104"/>
      <c r="GP133" s="104"/>
      <c r="GQ133" s="104"/>
      <c r="GR133" s="104"/>
      <c r="GS133" s="104"/>
      <c r="GT133" s="104"/>
      <c r="GU133" s="104"/>
      <c r="GV133" s="104"/>
      <c r="GW133" s="104"/>
      <c r="GX133" s="104"/>
      <c r="GY133" s="104"/>
      <c r="GZ133" s="104"/>
      <c r="HA133" s="104"/>
      <c r="HB133" s="104"/>
      <c r="HC133" s="104"/>
      <c r="HD133" s="104"/>
      <c r="HE133" s="104"/>
      <c r="HF133" s="104"/>
      <c r="HG133" s="104"/>
      <c r="HH133" s="104"/>
      <c r="HI133" s="104"/>
      <c r="HJ133" s="104"/>
      <c r="HK133" s="104"/>
      <c r="HL133" s="104"/>
      <c r="HM133" s="104"/>
      <c r="HN133" s="104"/>
      <c r="HO133" s="104"/>
      <c r="HP133" s="104"/>
      <c r="HQ133" s="104"/>
      <c r="HR133" s="104"/>
      <c r="HS133" s="104"/>
      <c r="HT133" s="104"/>
      <c r="HU133" s="104"/>
    </row>
    <row r="134" spans="1:229" ht="12" customHeight="1" x14ac:dyDescent="0.3">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103"/>
      <c r="AW134" s="103"/>
      <c r="AX134" s="103"/>
      <c r="AY134" s="103"/>
      <c r="AZ134" s="103"/>
      <c r="BA134" s="103"/>
      <c r="BB134" s="103"/>
      <c r="BC134" s="103"/>
      <c r="BD134" s="103"/>
      <c r="BE134" s="103"/>
      <c r="BF134" s="103"/>
      <c r="BG134" s="103"/>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104"/>
      <c r="DF134" s="104"/>
      <c r="DG134" s="104"/>
      <c r="DH134" s="104"/>
      <c r="DI134" s="104"/>
      <c r="DJ134" s="104"/>
      <c r="DK134" s="104"/>
      <c r="DL134" s="104"/>
      <c r="DM134" s="104"/>
      <c r="DN134" s="104"/>
      <c r="DO134" s="104"/>
      <c r="DP134" s="104"/>
      <c r="DQ134" s="104"/>
      <c r="DR134" s="104"/>
      <c r="DS134" s="104"/>
      <c r="DT134" s="104"/>
      <c r="DU134" s="104"/>
      <c r="DV134" s="104"/>
      <c r="DW134" s="104"/>
      <c r="DX134" s="104"/>
      <c r="DY134" s="104"/>
      <c r="DZ134" s="104"/>
      <c r="EA134" s="104"/>
      <c r="EB134" s="104"/>
      <c r="EC134" s="104"/>
      <c r="ED134" s="104"/>
      <c r="EE134" s="104"/>
      <c r="EF134" s="104"/>
      <c r="EG134" s="104"/>
      <c r="EH134" s="104"/>
      <c r="EI134" s="104"/>
      <c r="EJ134" s="104"/>
      <c r="EK134" s="104"/>
      <c r="EL134" s="104"/>
      <c r="EM134" s="104"/>
      <c r="EN134" s="104"/>
      <c r="EO134" s="104"/>
      <c r="EP134" s="104"/>
      <c r="EQ134" s="104"/>
      <c r="ER134" s="104"/>
      <c r="ES134" s="104"/>
      <c r="ET134" s="104"/>
      <c r="EU134" s="104"/>
      <c r="EV134" s="104"/>
      <c r="EW134" s="104"/>
      <c r="EX134" s="104"/>
      <c r="EY134" s="104"/>
      <c r="EZ134" s="104"/>
      <c r="FA134" s="104"/>
      <c r="FB134" s="104"/>
      <c r="FC134" s="104"/>
      <c r="FD134" s="104"/>
      <c r="FE134" s="104"/>
      <c r="FF134" s="104"/>
      <c r="FG134" s="104"/>
      <c r="FH134" s="104"/>
      <c r="FI134" s="104"/>
      <c r="FJ134" s="104"/>
      <c r="FK134" s="104"/>
      <c r="FL134" s="104"/>
      <c r="FM134" s="104"/>
      <c r="FN134" s="104"/>
      <c r="FO134" s="104"/>
      <c r="FP134" s="104"/>
      <c r="FQ134" s="104"/>
      <c r="FR134" s="104"/>
      <c r="FS134" s="104"/>
      <c r="FT134" s="104"/>
      <c r="FU134" s="104"/>
      <c r="FV134" s="104"/>
      <c r="FW134" s="104"/>
      <c r="FX134" s="104"/>
      <c r="FY134" s="104"/>
      <c r="FZ134" s="104"/>
      <c r="GA134" s="104"/>
      <c r="GB134" s="104"/>
      <c r="GC134" s="104"/>
      <c r="GD134" s="104"/>
      <c r="GE134" s="104"/>
      <c r="GF134" s="104"/>
      <c r="GG134" s="104"/>
      <c r="GH134" s="104"/>
      <c r="GI134" s="104"/>
      <c r="GJ134" s="104"/>
      <c r="GK134" s="104"/>
      <c r="GL134" s="104"/>
      <c r="GM134" s="104"/>
      <c r="GN134" s="104"/>
      <c r="GO134" s="104"/>
      <c r="GP134" s="104"/>
      <c r="GQ134" s="104"/>
      <c r="GR134" s="104"/>
      <c r="GS134" s="104"/>
      <c r="GT134" s="104"/>
      <c r="GU134" s="104"/>
      <c r="GV134" s="104"/>
      <c r="GW134" s="104"/>
      <c r="GX134" s="104"/>
      <c r="GY134" s="104"/>
      <c r="GZ134" s="104"/>
      <c r="HA134" s="104"/>
      <c r="HB134" s="104"/>
      <c r="HC134" s="104"/>
      <c r="HD134" s="104"/>
      <c r="HE134" s="104"/>
      <c r="HF134" s="104"/>
      <c r="HG134" s="104"/>
      <c r="HH134" s="104"/>
      <c r="HI134" s="104"/>
      <c r="HJ134" s="104"/>
      <c r="HK134" s="104"/>
      <c r="HL134" s="104"/>
      <c r="HM134" s="104"/>
      <c r="HN134" s="104"/>
      <c r="HO134" s="104"/>
      <c r="HP134" s="104"/>
      <c r="HQ134" s="104"/>
      <c r="HR134" s="104"/>
      <c r="HS134" s="104"/>
      <c r="HT134" s="104"/>
      <c r="HU134" s="104"/>
    </row>
    <row r="135" spans="1:229" ht="12" customHeight="1" x14ac:dyDescent="0.3">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103"/>
      <c r="AW135" s="103"/>
      <c r="AX135" s="103"/>
      <c r="AY135" s="103"/>
      <c r="AZ135" s="103"/>
      <c r="BA135" s="103"/>
      <c r="BB135" s="103"/>
      <c r="BC135" s="103"/>
      <c r="BD135" s="103"/>
      <c r="BE135" s="103"/>
      <c r="BF135" s="103"/>
      <c r="BG135" s="103"/>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104"/>
      <c r="DF135" s="104"/>
      <c r="DG135" s="104"/>
      <c r="DH135" s="104"/>
      <c r="DI135" s="104"/>
      <c r="DJ135" s="104"/>
      <c r="DK135" s="104"/>
      <c r="DL135" s="104"/>
      <c r="DM135" s="104"/>
      <c r="DN135" s="104"/>
      <c r="DO135" s="104"/>
      <c r="DP135" s="104"/>
      <c r="DQ135" s="104"/>
      <c r="DR135" s="104"/>
      <c r="DS135" s="104"/>
      <c r="DT135" s="104"/>
      <c r="DU135" s="104"/>
      <c r="DV135" s="104"/>
      <c r="DW135" s="104"/>
      <c r="DX135" s="104"/>
      <c r="DY135" s="104"/>
      <c r="DZ135" s="104"/>
      <c r="EA135" s="104"/>
      <c r="EB135" s="104"/>
      <c r="EC135" s="104"/>
      <c r="ED135" s="104"/>
      <c r="EE135" s="104"/>
      <c r="EF135" s="104"/>
      <c r="EG135" s="104"/>
      <c r="EH135" s="104"/>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4"/>
      <c r="FU135" s="104"/>
      <c r="FV135" s="104"/>
      <c r="FW135" s="104"/>
      <c r="FX135" s="104"/>
      <c r="FY135" s="104"/>
      <c r="FZ135" s="104"/>
      <c r="GA135" s="104"/>
      <c r="GB135" s="104"/>
      <c r="GC135" s="104"/>
      <c r="GD135" s="104"/>
      <c r="GE135" s="104"/>
      <c r="GF135" s="104"/>
      <c r="GG135" s="104"/>
      <c r="GH135" s="104"/>
      <c r="GI135" s="104"/>
      <c r="GJ135" s="104"/>
      <c r="GK135" s="104"/>
      <c r="GL135" s="104"/>
      <c r="GM135" s="104"/>
      <c r="GN135" s="104"/>
      <c r="GO135" s="104"/>
      <c r="GP135" s="104"/>
      <c r="GQ135" s="104"/>
      <c r="GR135" s="104"/>
      <c r="GS135" s="104"/>
      <c r="GT135" s="104"/>
      <c r="GU135" s="104"/>
      <c r="GV135" s="104"/>
      <c r="GW135" s="104"/>
      <c r="GX135" s="104"/>
      <c r="GY135" s="104"/>
      <c r="GZ135" s="104"/>
      <c r="HA135" s="104"/>
      <c r="HB135" s="104"/>
      <c r="HC135" s="104"/>
      <c r="HD135" s="104"/>
      <c r="HE135" s="104"/>
      <c r="HF135" s="104"/>
      <c r="HG135" s="104"/>
      <c r="HH135" s="104"/>
      <c r="HI135" s="104"/>
      <c r="HJ135" s="104"/>
      <c r="HK135" s="104"/>
      <c r="HL135" s="104"/>
      <c r="HM135" s="104"/>
      <c r="HN135" s="104"/>
      <c r="HO135" s="104"/>
      <c r="HP135" s="104"/>
      <c r="HQ135" s="104"/>
      <c r="HR135" s="104"/>
      <c r="HS135" s="104"/>
      <c r="HT135" s="104"/>
      <c r="HU135" s="104"/>
    </row>
    <row r="136" spans="1:229" ht="12" customHeight="1" x14ac:dyDescent="0.3">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103"/>
      <c r="AW136" s="103"/>
      <c r="AX136" s="103"/>
      <c r="AY136" s="103"/>
      <c r="AZ136" s="103"/>
      <c r="BA136" s="103"/>
      <c r="BB136" s="103"/>
      <c r="BC136" s="103"/>
      <c r="BD136" s="103"/>
      <c r="BE136" s="103"/>
      <c r="BF136" s="103"/>
      <c r="BG136" s="103"/>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04"/>
      <c r="DE136" s="104"/>
      <c r="DF136" s="104"/>
      <c r="DG136" s="104"/>
      <c r="DH136" s="104"/>
      <c r="DI136" s="104"/>
      <c r="DJ136" s="104"/>
      <c r="DK136" s="104"/>
      <c r="DL136" s="104"/>
      <c r="DM136" s="104"/>
      <c r="DN136" s="104"/>
      <c r="DO136" s="104"/>
      <c r="DP136" s="104"/>
      <c r="DQ136" s="104"/>
      <c r="DR136" s="104"/>
      <c r="DS136" s="104"/>
      <c r="DT136" s="104"/>
      <c r="DU136" s="104"/>
      <c r="DV136" s="104"/>
      <c r="DW136" s="104"/>
      <c r="DX136" s="104"/>
      <c r="DY136" s="104"/>
      <c r="DZ136" s="104"/>
      <c r="EA136" s="104"/>
      <c r="EB136" s="104"/>
      <c r="EC136" s="104"/>
      <c r="ED136" s="104"/>
      <c r="EE136" s="104"/>
      <c r="EF136" s="104"/>
      <c r="EG136" s="104"/>
      <c r="EH136" s="104"/>
      <c r="EI136" s="104"/>
      <c r="EJ136" s="104"/>
      <c r="EK136" s="104"/>
      <c r="EL136" s="104"/>
      <c r="EM136" s="104"/>
      <c r="EN136" s="104"/>
      <c r="EO136" s="104"/>
      <c r="EP136" s="104"/>
      <c r="EQ136" s="104"/>
      <c r="ER136" s="104"/>
      <c r="ES136" s="104"/>
      <c r="ET136" s="104"/>
      <c r="EU136" s="104"/>
      <c r="EV136" s="104"/>
      <c r="EW136" s="104"/>
      <c r="EX136" s="104"/>
      <c r="EY136" s="104"/>
      <c r="EZ136" s="104"/>
      <c r="FA136" s="104"/>
      <c r="FB136" s="104"/>
      <c r="FC136" s="104"/>
      <c r="FD136" s="104"/>
      <c r="FE136" s="104"/>
      <c r="FF136" s="104"/>
      <c r="FG136" s="104"/>
      <c r="FH136" s="104"/>
      <c r="FI136" s="104"/>
      <c r="FJ136" s="104"/>
      <c r="FK136" s="104"/>
      <c r="FL136" s="104"/>
      <c r="FM136" s="104"/>
      <c r="FN136" s="104"/>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c r="GU136" s="104"/>
      <c r="GV136" s="104"/>
      <c r="GW136" s="104"/>
      <c r="GX136" s="104"/>
      <c r="GY136" s="104"/>
      <c r="GZ136" s="104"/>
      <c r="HA136" s="104"/>
      <c r="HB136" s="104"/>
      <c r="HC136" s="104"/>
      <c r="HD136" s="104"/>
      <c r="HE136" s="104"/>
      <c r="HF136" s="104"/>
      <c r="HG136" s="104"/>
      <c r="HH136" s="104"/>
      <c r="HI136" s="104"/>
      <c r="HJ136" s="104"/>
      <c r="HK136" s="104"/>
      <c r="HL136" s="104"/>
      <c r="HM136" s="104"/>
      <c r="HN136" s="104"/>
      <c r="HO136" s="104"/>
      <c r="HP136" s="104"/>
      <c r="HQ136" s="104"/>
      <c r="HR136" s="104"/>
      <c r="HS136" s="104"/>
      <c r="HT136" s="104"/>
      <c r="HU136" s="104"/>
    </row>
    <row r="137" spans="1:229" ht="12" customHeight="1" x14ac:dyDescent="0.3">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103"/>
      <c r="AW137" s="103"/>
      <c r="AX137" s="103"/>
      <c r="AY137" s="103"/>
      <c r="AZ137" s="103"/>
      <c r="BA137" s="103"/>
      <c r="BB137" s="103"/>
      <c r="BC137" s="103"/>
      <c r="BD137" s="103"/>
      <c r="BE137" s="103"/>
      <c r="BF137" s="103"/>
      <c r="BG137" s="103"/>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04"/>
      <c r="EM137" s="104"/>
      <c r="EN137" s="104"/>
      <c r="EO137" s="104"/>
      <c r="EP137" s="104"/>
      <c r="EQ137" s="104"/>
      <c r="ER137" s="104"/>
      <c r="ES137" s="104"/>
      <c r="ET137" s="104"/>
      <c r="EU137" s="104"/>
      <c r="EV137" s="104"/>
      <c r="EW137" s="104"/>
      <c r="EX137" s="104"/>
      <c r="EY137" s="104"/>
      <c r="EZ137" s="104"/>
      <c r="FA137" s="104"/>
      <c r="FB137" s="104"/>
      <c r="FC137" s="104"/>
      <c r="FD137" s="104"/>
      <c r="FE137" s="104"/>
      <c r="FF137" s="104"/>
      <c r="FG137" s="104"/>
      <c r="FH137" s="104"/>
      <c r="FI137" s="104"/>
      <c r="FJ137" s="104"/>
      <c r="FK137" s="104"/>
      <c r="FL137" s="104"/>
      <c r="FM137" s="104"/>
      <c r="FN137" s="104"/>
      <c r="FO137" s="104"/>
      <c r="FP137" s="104"/>
      <c r="FQ137" s="104"/>
      <c r="FR137" s="104"/>
      <c r="FS137" s="104"/>
      <c r="FT137" s="104"/>
      <c r="FU137" s="104"/>
      <c r="FV137" s="104"/>
      <c r="FW137" s="104"/>
      <c r="FX137" s="104"/>
      <c r="FY137" s="104"/>
      <c r="FZ137" s="104"/>
      <c r="GA137" s="104"/>
      <c r="GB137" s="104"/>
      <c r="GC137" s="104"/>
      <c r="GD137" s="104"/>
      <c r="GE137" s="104"/>
      <c r="GF137" s="104"/>
      <c r="GG137" s="104"/>
      <c r="GH137" s="104"/>
      <c r="GI137" s="104"/>
      <c r="GJ137" s="104"/>
      <c r="GK137" s="104"/>
      <c r="GL137" s="104"/>
      <c r="GM137" s="104"/>
      <c r="GN137" s="104"/>
      <c r="GO137" s="104"/>
      <c r="GP137" s="104"/>
      <c r="GQ137" s="104"/>
      <c r="GR137" s="104"/>
      <c r="GS137" s="104"/>
      <c r="GT137" s="104"/>
      <c r="GU137" s="104"/>
      <c r="GV137" s="104"/>
      <c r="GW137" s="104"/>
      <c r="GX137" s="104"/>
      <c r="GY137" s="104"/>
      <c r="GZ137" s="104"/>
      <c r="HA137" s="104"/>
      <c r="HB137" s="104"/>
      <c r="HC137" s="104"/>
      <c r="HD137" s="104"/>
      <c r="HE137" s="104"/>
      <c r="HF137" s="104"/>
      <c r="HG137" s="104"/>
      <c r="HH137" s="104"/>
      <c r="HI137" s="104"/>
      <c r="HJ137" s="104"/>
      <c r="HK137" s="104"/>
      <c r="HL137" s="104"/>
      <c r="HM137" s="104"/>
      <c r="HN137" s="104"/>
      <c r="HO137" s="104"/>
      <c r="HP137" s="104"/>
      <c r="HQ137" s="104"/>
      <c r="HR137" s="104"/>
      <c r="HS137" s="104"/>
      <c r="HT137" s="104"/>
      <c r="HU137" s="104"/>
    </row>
    <row r="138" spans="1:229" ht="12" customHeight="1" x14ac:dyDescent="0.3">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103"/>
      <c r="AW138" s="103"/>
      <c r="AX138" s="103"/>
      <c r="AY138" s="103"/>
      <c r="AZ138" s="103"/>
      <c r="BA138" s="103"/>
      <c r="BB138" s="103"/>
      <c r="BC138" s="103"/>
      <c r="BD138" s="103"/>
      <c r="BE138" s="103"/>
      <c r="BF138" s="103"/>
      <c r="BG138" s="103"/>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04"/>
      <c r="EM138" s="104"/>
      <c r="EN138" s="104"/>
      <c r="EO138" s="104"/>
      <c r="EP138" s="104"/>
      <c r="EQ138" s="104"/>
      <c r="ER138" s="104"/>
      <c r="ES138" s="104"/>
      <c r="ET138" s="104"/>
      <c r="EU138" s="104"/>
      <c r="EV138" s="104"/>
      <c r="EW138" s="104"/>
      <c r="EX138" s="104"/>
      <c r="EY138" s="104"/>
      <c r="EZ138" s="104"/>
      <c r="FA138" s="104"/>
      <c r="FB138" s="104"/>
      <c r="FC138" s="104"/>
      <c r="FD138" s="104"/>
      <c r="FE138" s="104"/>
      <c r="FF138" s="104"/>
      <c r="FG138" s="104"/>
      <c r="FH138" s="104"/>
      <c r="FI138" s="104"/>
      <c r="FJ138" s="104"/>
      <c r="FK138" s="104"/>
      <c r="FL138" s="104"/>
      <c r="FM138" s="104"/>
      <c r="FN138" s="104"/>
      <c r="FO138" s="104"/>
      <c r="FP138" s="104"/>
      <c r="FQ138" s="104"/>
      <c r="FR138" s="104"/>
      <c r="FS138" s="104"/>
      <c r="FT138" s="104"/>
      <c r="FU138" s="104"/>
      <c r="FV138" s="104"/>
      <c r="FW138" s="104"/>
      <c r="FX138" s="104"/>
      <c r="FY138" s="104"/>
      <c r="FZ138" s="104"/>
      <c r="GA138" s="104"/>
      <c r="GB138" s="104"/>
      <c r="GC138" s="104"/>
      <c r="GD138" s="104"/>
      <c r="GE138" s="104"/>
      <c r="GF138" s="104"/>
      <c r="GG138" s="104"/>
      <c r="GH138" s="104"/>
      <c r="GI138" s="104"/>
      <c r="GJ138" s="104"/>
      <c r="GK138" s="104"/>
      <c r="GL138" s="104"/>
      <c r="GM138" s="104"/>
      <c r="GN138" s="104"/>
      <c r="GO138" s="104"/>
      <c r="GP138" s="104"/>
      <c r="GQ138" s="104"/>
      <c r="GR138" s="104"/>
      <c r="GS138" s="104"/>
      <c r="GT138" s="104"/>
      <c r="GU138" s="104"/>
      <c r="GV138" s="104"/>
      <c r="GW138" s="104"/>
      <c r="GX138" s="104"/>
      <c r="GY138" s="104"/>
      <c r="GZ138" s="104"/>
      <c r="HA138" s="104"/>
      <c r="HB138" s="104"/>
      <c r="HC138" s="104"/>
      <c r="HD138" s="104"/>
      <c r="HE138" s="104"/>
      <c r="HF138" s="104"/>
      <c r="HG138" s="104"/>
      <c r="HH138" s="104"/>
      <c r="HI138" s="104"/>
      <c r="HJ138" s="104"/>
      <c r="HK138" s="104"/>
      <c r="HL138" s="104"/>
      <c r="HM138" s="104"/>
      <c r="HN138" s="104"/>
      <c r="HO138" s="104"/>
      <c r="HP138" s="104"/>
      <c r="HQ138" s="104"/>
      <c r="HR138" s="104"/>
      <c r="HS138" s="104"/>
      <c r="HT138" s="104"/>
      <c r="HU138" s="104"/>
    </row>
    <row r="139" spans="1:229" ht="12" customHeight="1" x14ac:dyDescent="0.3">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103"/>
      <c r="AW139" s="103"/>
      <c r="AX139" s="103"/>
      <c r="AY139" s="103"/>
      <c r="AZ139" s="103"/>
      <c r="BA139" s="103"/>
      <c r="BB139" s="103"/>
      <c r="BC139" s="103"/>
      <c r="BD139" s="103"/>
      <c r="BE139" s="103"/>
      <c r="BF139" s="103"/>
      <c r="BG139" s="103"/>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c r="CX139" s="104"/>
      <c r="CY139" s="104"/>
      <c r="CZ139" s="104"/>
      <c r="DA139" s="104"/>
      <c r="DB139" s="104"/>
      <c r="DC139" s="104"/>
      <c r="DD139" s="104"/>
      <c r="DE139" s="104"/>
      <c r="DF139" s="104"/>
      <c r="DG139" s="104"/>
      <c r="DH139" s="104"/>
      <c r="DI139" s="104"/>
      <c r="DJ139" s="104"/>
      <c r="DK139" s="104"/>
      <c r="DL139" s="104"/>
      <c r="DM139" s="104"/>
      <c r="DN139" s="104"/>
      <c r="DO139" s="104"/>
      <c r="DP139" s="104"/>
      <c r="DQ139" s="104"/>
      <c r="DR139" s="104"/>
      <c r="DS139" s="104"/>
      <c r="DT139" s="104"/>
      <c r="DU139" s="104"/>
      <c r="DV139" s="104"/>
      <c r="DW139" s="104"/>
      <c r="DX139" s="104"/>
      <c r="DY139" s="104"/>
      <c r="DZ139" s="104"/>
      <c r="EA139" s="104"/>
      <c r="EB139" s="104"/>
      <c r="EC139" s="104"/>
      <c r="ED139" s="104"/>
      <c r="EE139" s="104"/>
      <c r="EF139" s="104"/>
      <c r="EG139" s="104"/>
      <c r="EH139" s="104"/>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4"/>
      <c r="FU139" s="104"/>
      <c r="FV139" s="104"/>
      <c r="FW139" s="104"/>
      <c r="FX139" s="104"/>
      <c r="FY139" s="104"/>
      <c r="FZ139" s="104"/>
      <c r="GA139" s="104"/>
      <c r="GB139" s="104"/>
      <c r="GC139" s="104"/>
      <c r="GD139" s="104"/>
      <c r="GE139" s="104"/>
      <c r="GF139" s="104"/>
      <c r="GG139" s="104"/>
      <c r="GH139" s="104"/>
      <c r="GI139" s="104"/>
      <c r="GJ139" s="104"/>
      <c r="GK139" s="104"/>
      <c r="GL139" s="104"/>
      <c r="GM139" s="104"/>
      <c r="GN139" s="104"/>
      <c r="GO139" s="104"/>
      <c r="GP139" s="104"/>
      <c r="GQ139" s="104"/>
      <c r="GR139" s="104"/>
      <c r="GS139" s="104"/>
      <c r="GT139" s="104"/>
      <c r="GU139" s="104"/>
      <c r="GV139" s="104"/>
      <c r="GW139" s="104"/>
      <c r="GX139" s="104"/>
      <c r="GY139" s="104"/>
      <c r="GZ139" s="104"/>
      <c r="HA139" s="104"/>
      <c r="HB139" s="104"/>
      <c r="HC139" s="104"/>
      <c r="HD139" s="104"/>
      <c r="HE139" s="104"/>
      <c r="HF139" s="104"/>
      <c r="HG139" s="104"/>
      <c r="HH139" s="104"/>
      <c r="HI139" s="104"/>
      <c r="HJ139" s="104"/>
      <c r="HK139" s="104"/>
      <c r="HL139" s="104"/>
      <c r="HM139" s="104"/>
      <c r="HN139" s="104"/>
      <c r="HO139" s="104"/>
      <c r="HP139" s="104"/>
      <c r="HQ139" s="104"/>
      <c r="HR139" s="104"/>
      <c r="HS139" s="104"/>
      <c r="HT139" s="104"/>
      <c r="HU139" s="104"/>
    </row>
    <row r="140" spans="1:229" ht="12" customHeight="1" x14ac:dyDescent="0.3">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103"/>
      <c r="AW140" s="103"/>
      <c r="AX140" s="103"/>
      <c r="AY140" s="103"/>
      <c r="AZ140" s="103"/>
      <c r="BA140" s="103"/>
      <c r="BB140" s="103"/>
      <c r="BC140" s="103"/>
      <c r="BD140" s="103"/>
      <c r="BE140" s="103"/>
      <c r="BF140" s="103"/>
      <c r="BG140" s="103"/>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104"/>
      <c r="CS140" s="104"/>
      <c r="CT140" s="104"/>
      <c r="CU140" s="104"/>
      <c r="CV140" s="104"/>
      <c r="CW140" s="104"/>
      <c r="CX140" s="104"/>
      <c r="CY140" s="104"/>
      <c r="CZ140" s="104"/>
      <c r="DA140" s="104"/>
      <c r="DB140" s="104"/>
      <c r="DC140" s="104"/>
      <c r="DD140" s="104"/>
      <c r="DE140" s="104"/>
      <c r="DF140" s="104"/>
      <c r="DG140" s="104"/>
      <c r="DH140" s="104"/>
      <c r="DI140" s="104"/>
      <c r="DJ140" s="104"/>
      <c r="DK140" s="104"/>
      <c r="DL140" s="104"/>
      <c r="DM140" s="104"/>
      <c r="DN140" s="104"/>
      <c r="DO140" s="104"/>
      <c r="DP140" s="104"/>
      <c r="DQ140" s="104"/>
      <c r="DR140" s="104"/>
      <c r="DS140" s="104"/>
      <c r="DT140" s="104"/>
      <c r="DU140" s="104"/>
      <c r="DV140" s="104"/>
      <c r="DW140" s="104"/>
      <c r="DX140" s="104"/>
      <c r="DY140" s="104"/>
      <c r="DZ140" s="104"/>
      <c r="EA140" s="104"/>
      <c r="EB140" s="104"/>
      <c r="EC140" s="104"/>
      <c r="ED140" s="104"/>
      <c r="EE140" s="104"/>
      <c r="EF140" s="104"/>
      <c r="EG140" s="104"/>
      <c r="EH140" s="104"/>
      <c r="EI140" s="104"/>
      <c r="EJ140" s="104"/>
      <c r="EK140" s="104"/>
      <c r="EL140" s="104"/>
      <c r="EM140" s="104"/>
      <c r="EN140" s="104"/>
      <c r="EO140" s="104"/>
      <c r="EP140" s="104"/>
      <c r="EQ140" s="104"/>
      <c r="ER140" s="104"/>
      <c r="ES140" s="104"/>
      <c r="ET140" s="104"/>
      <c r="EU140" s="104"/>
      <c r="EV140" s="104"/>
      <c r="EW140" s="104"/>
      <c r="EX140" s="104"/>
      <c r="EY140" s="104"/>
      <c r="EZ140" s="104"/>
      <c r="FA140" s="104"/>
      <c r="FB140" s="104"/>
      <c r="FC140" s="104"/>
      <c r="FD140" s="104"/>
      <c r="FE140" s="104"/>
      <c r="FF140" s="104"/>
      <c r="FG140" s="104"/>
      <c r="FH140" s="104"/>
      <c r="FI140" s="104"/>
      <c r="FJ140" s="104"/>
      <c r="FK140" s="104"/>
      <c r="FL140" s="104"/>
      <c r="FM140" s="104"/>
      <c r="FN140" s="104"/>
      <c r="FO140" s="104"/>
      <c r="FP140" s="104"/>
      <c r="FQ140" s="104"/>
      <c r="FR140" s="104"/>
      <c r="FS140" s="104"/>
      <c r="FT140" s="104"/>
      <c r="FU140" s="104"/>
      <c r="FV140" s="104"/>
      <c r="FW140" s="104"/>
      <c r="FX140" s="104"/>
      <c r="FY140" s="104"/>
      <c r="FZ140" s="104"/>
      <c r="GA140" s="104"/>
      <c r="GB140" s="104"/>
      <c r="GC140" s="104"/>
      <c r="GD140" s="104"/>
      <c r="GE140" s="104"/>
      <c r="GF140" s="104"/>
      <c r="GG140" s="104"/>
      <c r="GH140" s="104"/>
      <c r="GI140" s="104"/>
      <c r="GJ140" s="104"/>
      <c r="GK140" s="104"/>
      <c r="GL140" s="104"/>
      <c r="GM140" s="104"/>
      <c r="GN140" s="104"/>
      <c r="GO140" s="104"/>
      <c r="GP140" s="104"/>
      <c r="GQ140" s="104"/>
      <c r="GR140" s="104"/>
      <c r="GS140" s="104"/>
      <c r="GT140" s="104"/>
      <c r="GU140" s="104"/>
      <c r="GV140" s="104"/>
      <c r="GW140" s="104"/>
      <c r="GX140" s="104"/>
      <c r="GY140" s="104"/>
      <c r="GZ140" s="104"/>
      <c r="HA140" s="104"/>
      <c r="HB140" s="104"/>
      <c r="HC140" s="104"/>
      <c r="HD140" s="104"/>
      <c r="HE140" s="104"/>
      <c r="HF140" s="104"/>
      <c r="HG140" s="104"/>
      <c r="HH140" s="104"/>
      <c r="HI140" s="104"/>
      <c r="HJ140" s="104"/>
      <c r="HK140" s="104"/>
      <c r="HL140" s="104"/>
      <c r="HM140" s="104"/>
      <c r="HN140" s="104"/>
      <c r="HO140" s="104"/>
      <c r="HP140" s="104"/>
      <c r="HQ140" s="104"/>
      <c r="HR140" s="104"/>
      <c r="HS140" s="104"/>
      <c r="HT140" s="104"/>
      <c r="HU140" s="104"/>
    </row>
    <row r="141" spans="1:229" ht="12" customHeight="1" x14ac:dyDescent="0.3">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103"/>
      <c r="AW141" s="103"/>
      <c r="AX141" s="103"/>
      <c r="AY141" s="103"/>
      <c r="AZ141" s="103"/>
      <c r="BA141" s="103"/>
      <c r="BB141" s="103"/>
      <c r="BC141" s="103"/>
      <c r="BD141" s="103"/>
      <c r="BE141" s="103"/>
      <c r="BF141" s="103"/>
      <c r="BG141" s="103"/>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104"/>
      <c r="CS141" s="104"/>
      <c r="CT141" s="104"/>
      <c r="CU141" s="104"/>
      <c r="CV141" s="104"/>
      <c r="CW141" s="104"/>
      <c r="CX141" s="104"/>
      <c r="CY141" s="104"/>
      <c r="CZ141" s="104"/>
      <c r="DA141" s="104"/>
      <c r="DB141" s="104"/>
      <c r="DC141" s="104"/>
      <c r="DD141" s="104"/>
      <c r="DE141" s="104"/>
      <c r="DF141" s="104"/>
      <c r="DG141" s="104"/>
      <c r="DH141" s="104"/>
      <c r="DI141" s="104"/>
      <c r="DJ141" s="104"/>
      <c r="DK141" s="104"/>
      <c r="DL141" s="104"/>
      <c r="DM141" s="104"/>
      <c r="DN141" s="104"/>
      <c r="DO141" s="104"/>
      <c r="DP141" s="104"/>
      <c r="DQ141" s="104"/>
      <c r="DR141" s="104"/>
      <c r="DS141" s="104"/>
      <c r="DT141" s="104"/>
      <c r="DU141" s="104"/>
      <c r="DV141" s="104"/>
      <c r="DW141" s="104"/>
      <c r="DX141" s="104"/>
      <c r="DY141" s="104"/>
      <c r="DZ141" s="104"/>
      <c r="EA141" s="104"/>
      <c r="EB141" s="104"/>
      <c r="EC141" s="104"/>
      <c r="ED141" s="104"/>
      <c r="EE141" s="104"/>
      <c r="EF141" s="104"/>
      <c r="EG141" s="104"/>
      <c r="EH141" s="104"/>
      <c r="EI141" s="104"/>
      <c r="EJ141" s="104"/>
      <c r="EK141" s="104"/>
      <c r="EL141" s="104"/>
      <c r="EM141" s="104"/>
      <c r="EN141" s="104"/>
      <c r="EO141" s="104"/>
      <c r="EP141" s="104"/>
      <c r="EQ141" s="104"/>
      <c r="ER141" s="104"/>
      <c r="ES141" s="104"/>
      <c r="ET141" s="104"/>
      <c r="EU141" s="104"/>
      <c r="EV141" s="104"/>
      <c r="EW141" s="104"/>
      <c r="EX141" s="104"/>
      <c r="EY141" s="104"/>
      <c r="EZ141" s="104"/>
      <c r="FA141" s="104"/>
      <c r="FB141" s="104"/>
      <c r="FC141" s="104"/>
      <c r="FD141" s="104"/>
      <c r="FE141" s="104"/>
      <c r="FF141" s="104"/>
      <c r="FG141" s="104"/>
      <c r="FH141" s="104"/>
      <c r="FI141" s="104"/>
      <c r="FJ141" s="104"/>
      <c r="FK141" s="104"/>
      <c r="FL141" s="104"/>
      <c r="FM141" s="104"/>
      <c r="FN141" s="104"/>
      <c r="FO141" s="104"/>
      <c r="FP141" s="104"/>
      <c r="FQ141" s="104"/>
      <c r="FR141" s="104"/>
      <c r="FS141" s="104"/>
      <c r="FT141" s="104"/>
      <c r="FU141" s="104"/>
      <c r="FV141" s="104"/>
      <c r="FW141" s="104"/>
      <c r="FX141" s="104"/>
      <c r="FY141" s="104"/>
      <c r="FZ141" s="104"/>
      <c r="GA141" s="104"/>
      <c r="GB141" s="104"/>
      <c r="GC141" s="104"/>
      <c r="GD141" s="104"/>
      <c r="GE141" s="104"/>
      <c r="GF141" s="104"/>
      <c r="GG141" s="104"/>
      <c r="GH141" s="104"/>
      <c r="GI141" s="104"/>
      <c r="GJ141" s="104"/>
      <c r="GK141" s="104"/>
      <c r="GL141" s="104"/>
      <c r="GM141" s="104"/>
      <c r="GN141" s="104"/>
      <c r="GO141" s="104"/>
      <c r="GP141" s="104"/>
      <c r="GQ141" s="104"/>
      <c r="GR141" s="104"/>
      <c r="GS141" s="104"/>
      <c r="GT141" s="104"/>
      <c r="GU141" s="104"/>
      <c r="GV141" s="104"/>
      <c r="GW141" s="104"/>
      <c r="GX141" s="104"/>
      <c r="GY141" s="104"/>
      <c r="GZ141" s="104"/>
      <c r="HA141" s="104"/>
      <c r="HB141" s="104"/>
      <c r="HC141" s="104"/>
      <c r="HD141" s="104"/>
      <c r="HE141" s="104"/>
      <c r="HF141" s="104"/>
      <c r="HG141" s="104"/>
      <c r="HH141" s="104"/>
      <c r="HI141" s="104"/>
      <c r="HJ141" s="104"/>
      <c r="HK141" s="104"/>
      <c r="HL141" s="104"/>
      <c r="HM141" s="104"/>
      <c r="HN141" s="104"/>
      <c r="HO141" s="104"/>
      <c r="HP141" s="104"/>
      <c r="HQ141" s="104"/>
      <c r="HR141" s="104"/>
      <c r="HS141" s="104"/>
      <c r="HT141" s="104"/>
      <c r="HU141" s="104"/>
    </row>
    <row r="142" spans="1:229" ht="12" customHeight="1" x14ac:dyDescent="0.3">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103"/>
      <c r="AW142" s="103"/>
      <c r="AX142" s="103"/>
      <c r="AY142" s="103"/>
      <c r="AZ142" s="103"/>
      <c r="BA142" s="103"/>
      <c r="BB142" s="103"/>
      <c r="BC142" s="103"/>
      <c r="BD142" s="103"/>
      <c r="BE142" s="103"/>
      <c r="BF142" s="103"/>
      <c r="BG142" s="103"/>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c r="DJ142" s="104"/>
      <c r="DK142" s="104"/>
      <c r="DL142" s="104"/>
      <c r="DM142" s="104"/>
      <c r="DN142" s="104"/>
      <c r="DO142" s="104"/>
      <c r="DP142" s="104"/>
      <c r="DQ142" s="104"/>
      <c r="DR142" s="104"/>
      <c r="DS142" s="104"/>
      <c r="DT142" s="104"/>
      <c r="DU142" s="104"/>
      <c r="DV142" s="104"/>
      <c r="DW142" s="104"/>
      <c r="DX142" s="104"/>
      <c r="DY142" s="104"/>
      <c r="DZ142" s="104"/>
      <c r="EA142" s="104"/>
      <c r="EB142" s="104"/>
      <c r="EC142" s="104"/>
      <c r="ED142" s="104"/>
      <c r="EE142" s="104"/>
      <c r="EF142" s="104"/>
      <c r="EG142" s="104"/>
      <c r="EH142" s="104"/>
      <c r="EI142" s="104"/>
      <c r="EJ142" s="104"/>
      <c r="EK142" s="104"/>
      <c r="EL142" s="104"/>
      <c r="EM142" s="104"/>
      <c r="EN142" s="104"/>
      <c r="EO142" s="104"/>
      <c r="EP142" s="104"/>
      <c r="EQ142" s="104"/>
      <c r="ER142" s="104"/>
      <c r="ES142" s="104"/>
      <c r="ET142" s="104"/>
      <c r="EU142" s="104"/>
      <c r="EV142" s="104"/>
      <c r="EW142" s="104"/>
      <c r="EX142" s="104"/>
      <c r="EY142" s="104"/>
      <c r="EZ142" s="104"/>
      <c r="FA142" s="104"/>
      <c r="FB142" s="104"/>
      <c r="FC142" s="104"/>
      <c r="FD142" s="104"/>
      <c r="FE142" s="104"/>
      <c r="FF142" s="104"/>
      <c r="FG142" s="104"/>
      <c r="FH142" s="104"/>
      <c r="FI142" s="104"/>
      <c r="FJ142" s="104"/>
      <c r="FK142" s="104"/>
      <c r="FL142" s="104"/>
      <c r="FM142" s="104"/>
      <c r="FN142" s="104"/>
      <c r="FO142" s="104"/>
      <c r="FP142" s="104"/>
      <c r="FQ142" s="104"/>
      <c r="FR142" s="104"/>
      <c r="FS142" s="104"/>
      <c r="FT142" s="104"/>
      <c r="FU142" s="104"/>
      <c r="FV142" s="104"/>
      <c r="FW142" s="104"/>
      <c r="FX142" s="104"/>
      <c r="FY142" s="104"/>
      <c r="FZ142" s="104"/>
      <c r="GA142" s="104"/>
      <c r="GB142" s="104"/>
      <c r="GC142" s="104"/>
      <c r="GD142" s="104"/>
      <c r="GE142" s="104"/>
      <c r="GF142" s="104"/>
      <c r="GG142" s="104"/>
      <c r="GH142" s="104"/>
      <c r="GI142" s="104"/>
      <c r="GJ142" s="104"/>
      <c r="GK142" s="104"/>
      <c r="GL142" s="104"/>
      <c r="GM142" s="104"/>
      <c r="GN142" s="104"/>
      <c r="GO142" s="104"/>
      <c r="GP142" s="104"/>
      <c r="GQ142" s="104"/>
      <c r="GR142" s="104"/>
      <c r="GS142" s="104"/>
      <c r="GT142" s="104"/>
      <c r="GU142" s="104"/>
      <c r="GV142" s="104"/>
      <c r="GW142" s="104"/>
      <c r="GX142" s="104"/>
      <c r="GY142" s="104"/>
      <c r="GZ142" s="104"/>
      <c r="HA142" s="104"/>
      <c r="HB142" s="104"/>
      <c r="HC142" s="104"/>
      <c r="HD142" s="104"/>
      <c r="HE142" s="104"/>
      <c r="HF142" s="104"/>
      <c r="HG142" s="104"/>
      <c r="HH142" s="104"/>
      <c r="HI142" s="104"/>
      <c r="HJ142" s="104"/>
      <c r="HK142" s="104"/>
      <c r="HL142" s="104"/>
      <c r="HM142" s="104"/>
      <c r="HN142" s="104"/>
      <c r="HO142" s="104"/>
      <c r="HP142" s="104"/>
      <c r="HQ142" s="104"/>
      <c r="HR142" s="104"/>
      <c r="HS142" s="104"/>
      <c r="HT142" s="104"/>
      <c r="HU142" s="104"/>
    </row>
    <row r="143" spans="1:229" ht="12" customHeight="1" x14ac:dyDescent="0.3">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103"/>
      <c r="AW143" s="103"/>
      <c r="AX143" s="103"/>
      <c r="AY143" s="103"/>
      <c r="AZ143" s="103"/>
      <c r="BA143" s="103"/>
      <c r="BB143" s="103"/>
      <c r="BC143" s="103"/>
      <c r="BD143" s="103"/>
      <c r="BE143" s="103"/>
      <c r="BF143" s="103"/>
      <c r="BG143" s="103"/>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c r="DJ143" s="104"/>
      <c r="DK143" s="104"/>
      <c r="DL143" s="104"/>
      <c r="DM143" s="104"/>
      <c r="DN143" s="104"/>
      <c r="DO143" s="104"/>
      <c r="DP143" s="104"/>
      <c r="DQ143" s="104"/>
      <c r="DR143" s="104"/>
      <c r="DS143" s="104"/>
      <c r="DT143" s="104"/>
      <c r="DU143" s="104"/>
      <c r="DV143" s="104"/>
      <c r="DW143" s="104"/>
      <c r="DX143" s="104"/>
      <c r="DY143" s="104"/>
      <c r="DZ143" s="104"/>
      <c r="EA143" s="104"/>
      <c r="EB143" s="104"/>
      <c r="EC143" s="104"/>
      <c r="ED143" s="104"/>
      <c r="EE143" s="104"/>
      <c r="EF143" s="104"/>
      <c r="EG143" s="104"/>
      <c r="EH143" s="104"/>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4"/>
      <c r="FU143" s="104"/>
      <c r="FV143" s="104"/>
      <c r="FW143" s="104"/>
      <c r="FX143" s="104"/>
      <c r="FY143" s="104"/>
      <c r="FZ143" s="104"/>
      <c r="GA143" s="104"/>
      <c r="GB143" s="104"/>
      <c r="GC143" s="104"/>
      <c r="GD143" s="104"/>
      <c r="GE143" s="104"/>
      <c r="GF143" s="104"/>
      <c r="GG143" s="104"/>
      <c r="GH143" s="104"/>
      <c r="GI143" s="104"/>
      <c r="GJ143" s="104"/>
      <c r="GK143" s="104"/>
      <c r="GL143" s="104"/>
      <c r="GM143" s="104"/>
      <c r="GN143" s="104"/>
      <c r="GO143" s="104"/>
      <c r="GP143" s="104"/>
      <c r="GQ143" s="104"/>
      <c r="GR143" s="104"/>
      <c r="GS143" s="104"/>
      <c r="GT143" s="104"/>
      <c r="GU143" s="104"/>
      <c r="GV143" s="104"/>
      <c r="GW143" s="104"/>
      <c r="GX143" s="104"/>
      <c r="GY143" s="104"/>
      <c r="GZ143" s="104"/>
      <c r="HA143" s="104"/>
      <c r="HB143" s="104"/>
      <c r="HC143" s="104"/>
      <c r="HD143" s="104"/>
      <c r="HE143" s="104"/>
      <c r="HF143" s="104"/>
      <c r="HG143" s="104"/>
      <c r="HH143" s="104"/>
      <c r="HI143" s="104"/>
      <c r="HJ143" s="104"/>
      <c r="HK143" s="104"/>
      <c r="HL143" s="104"/>
      <c r="HM143" s="104"/>
      <c r="HN143" s="104"/>
      <c r="HO143" s="104"/>
      <c r="HP143" s="104"/>
      <c r="HQ143" s="104"/>
      <c r="HR143" s="104"/>
      <c r="HS143" s="104"/>
      <c r="HT143" s="104"/>
      <c r="HU143" s="104"/>
    </row>
    <row r="144" spans="1:229" ht="12" customHeight="1" x14ac:dyDescent="0.3">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103"/>
      <c r="AW144" s="103"/>
      <c r="AX144" s="103"/>
      <c r="AY144" s="103"/>
      <c r="AZ144" s="103"/>
      <c r="BA144" s="103"/>
      <c r="BB144" s="103"/>
      <c r="BC144" s="103"/>
      <c r="BD144" s="103"/>
      <c r="BE144" s="103"/>
      <c r="BF144" s="103"/>
      <c r="BG144" s="103"/>
      <c r="BH144" s="104"/>
      <c r="BI144" s="104"/>
      <c r="BJ144" s="104"/>
      <c r="BK144" s="104"/>
      <c r="BL144" s="104"/>
      <c r="BM144" s="104"/>
      <c r="BN144" s="104"/>
      <c r="BO144" s="104"/>
      <c r="BP144" s="104"/>
      <c r="BQ144" s="104"/>
      <c r="BR144" s="104"/>
      <c r="BS144" s="104"/>
      <c r="BT144" s="104"/>
      <c r="BU144" s="104"/>
      <c r="BV144" s="104"/>
      <c r="BW144" s="104"/>
      <c r="BX144" s="104"/>
      <c r="BY144" s="104"/>
      <c r="BZ144" s="104"/>
      <c r="CA144" s="104"/>
      <c r="CB144" s="104"/>
      <c r="CC144" s="104"/>
      <c r="CD144" s="104"/>
      <c r="CE144" s="104"/>
      <c r="CF144" s="104"/>
      <c r="CG144" s="104"/>
      <c r="CH144" s="104"/>
      <c r="CI144" s="104"/>
      <c r="CJ144" s="104"/>
      <c r="CK144" s="104"/>
      <c r="CL144" s="104"/>
      <c r="CM144" s="104"/>
      <c r="CN144" s="104"/>
      <c r="CO144" s="104"/>
      <c r="CP144" s="104"/>
      <c r="CQ144" s="104"/>
      <c r="CR144" s="104"/>
      <c r="CS144" s="104"/>
      <c r="CT144" s="104"/>
      <c r="CU144" s="104"/>
      <c r="CV144" s="104"/>
      <c r="CW144" s="104"/>
      <c r="CX144" s="104"/>
      <c r="CY144" s="104"/>
      <c r="CZ144" s="104"/>
      <c r="DA144" s="104"/>
      <c r="DB144" s="104"/>
      <c r="DC144" s="104"/>
      <c r="DD144" s="104"/>
      <c r="DE144" s="104"/>
      <c r="DF144" s="104"/>
      <c r="DG144" s="104"/>
      <c r="DH144" s="104"/>
      <c r="DI144" s="104"/>
      <c r="DJ144" s="104"/>
      <c r="DK144" s="104"/>
      <c r="DL144" s="104"/>
      <c r="DM144" s="104"/>
      <c r="DN144" s="104"/>
      <c r="DO144" s="104"/>
      <c r="DP144" s="104"/>
      <c r="DQ144" s="104"/>
      <c r="DR144" s="104"/>
      <c r="DS144" s="104"/>
      <c r="DT144" s="104"/>
      <c r="DU144" s="104"/>
      <c r="DV144" s="104"/>
      <c r="DW144" s="104"/>
      <c r="DX144" s="104"/>
      <c r="DY144" s="104"/>
      <c r="DZ144" s="104"/>
      <c r="EA144" s="104"/>
      <c r="EB144" s="104"/>
      <c r="EC144" s="104"/>
      <c r="ED144" s="104"/>
      <c r="EE144" s="104"/>
      <c r="EF144" s="104"/>
      <c r="EG144" s="104"/>
      <c r="EH144" s="104"/>
      <c r="EI144" s="104"/>
      <c r="EJ144" s="104"/>
      <c r="EK144" s="104"/>
      <c r="EL144" s="104"/>
      <c r="EM144" s="104"/>
      <c r="EN144" s="104"/>
      <c r="EO144" s="104"/>
      <c r="EP144" s="104"/>
      <c r="EQ144" s="104"/>
      <c r="ER144" s="104"/>
      <c r="ES144" s="104"/>
      <c r="ET144" s="104"/>
      <c r="EU144" s="104"/>
      <c r="EV144" s="104"/>
      <c r="EW144" s="104"/>
      <c r="EX144" s="104"/>
      <c r="EY144" s="104"/>
      <c r="EZ144" s="104"/>
      <c r="FA144" s="104"/>
      <c r="FB144" s="104"/>
      <c r="FC144" s="104"/>
      <c r="FD144" s="104"/>
      <c r="FE144" s="104"/>
      <c r="FF144" s="104"/>
      <c r="FG144" s="104"/>
      <c r="FH144" s="104"/>
      <c r="FI144" s="104"/>
      <c r="FJ144" s="104"/>
      <c r="FK144" s="104"/>
      <c r="FL144" s="104"/>
      <c r="FM144" s="104"/>
      <c r="FN144" s="104"/>
      <c r="FO144" s="104"/>
      <c r="FP144" s="104"/>
      <c r="FQ144" s="104"/>
      <c r="FR144" s="104"/>
      <c r="FS144" s="104"/>
      <c r="FT144" s="104"/>
      <c r="FU144" s="104"/>
      <c r="FV144" s="104"/>
      <c r="FW144" s="104"/>
      <c r="FX144" s="104"/>
      <c r="FY144" s="104"/>
      <c r="FZ144" s="104"/>
      <c r="GA144" s="104"/>
      <c r="GB144" s="104"/>
      <c r="GC144" s="104"/>
      <c r="GD144" s="104"/>
      <c r="GE144" s="104"/>
      <c r="GF144" s="104"/>
      <c r="GG144" s="104"/>
      <c r="GH144" s="104"/>
      <c r="GI144" s="104"/>
      <c r="GJ144" s="104"/>
      <c r="GK144" s="104"/>
      <c r="GL144" s="104"/>
      <c r="GM144" s="104"/>
      <c r="GN144" s="104"/>
      <c r="GO144" s="104"/>
      <c r="GP144" s="104"/>
      <c r="GQ144" s="104"/>
      <c r="GR144" s="104"/>
      <c r="GS144" s="104"/>
      <c r="GT144" s="104"/>
      <c r="GU144" s="104"/>
      <c r="GV144" s="104"/>
      <c r="GW144" s="104"/>
      <c r="GX144" s="104"/>
      <c r="GY144" s="104"/>
      <c r="GZ144" s="104"/>
      <c r="HA144" s="104"/>
      <c r="HB144" s="104"/>
      <c r="HC144" s="104"/>
      <c r="HD144" s="104"/>
      <c r="HE144" s="104"/>
      <c r="HF144" s="104"/>
      <c r="HG144" s="104"/>
      <c r="HH144" s="104"/>
      <c r="HI144" s="104"/>
      <c r="HJ144" s="104"/>
      <c r="HK144" s="104"/>
      <c r="HL144" s="104"/>
      <c r="HM144" s="104"/>
      <c r="HN144" s="104"/>
      <c r="HO144" s="104"/>
      <c r="HP144" s="104"/>
      <c r="HQ144" s="104"/>
      <c r="HR144" s="104"/>
      <c r="HS144" s="104"/>
      <c r="HT144" s="104"/>
      <c r="HU144" s="104"/>
    </row>
    <row r="145" spans="1:229" ht="12" customHeight="1" x14ac:dyDescent="0.3">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103"/>
      <c r="AW145" s="103"/>
      <c r="AX145" s="103"/>
      <c r="AY145" s="103"/>
      <c r="AZ145" s="103"/>
      <c r="BA145" s="103"/>
      <c r="BB145" s="103"/>
      <c r="BC145" s="103"/>
      <c r="BD145" s="103"/>
      <c r="BE145" s="103"/>
      <c r="BF145" s="103"/>
      <c r="BG145" s="103"/>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c r="CT145" s="104"/>
      <c r="CU145" s="104"/>
      <c r="CV145" s="104"/>
      <c r="CW145" s="104"/>
      <c r="CX145" s="104"/>
      <c r="CY145" s="104"/>
      <c r="CZ145" s="104"/>
      <c r="DA145" s="104"/>
      <c r="DB145" s="104"/>
      <c r="DC145" s="104"/>
      <c r="DD145" s="104"/>
      <c r="DE145" s="104"/>
      <c r="DF145" s="104"/>
      <c r="DG145" s="104"/>
      <c r="DH145" s="104"/>
      <c r="DI145" s="104"/>
      <c r="DJ145" s="104"/>
      <c r="DK145" s="104"/>
      <c r="DL145" s="104"/>
      <c r="DM145" s="104"/>
      <c r="DN145" s="104"/>
      <c r="DO145" s="104"/>
      <c r="DP145" s="104"/>
      <c r="DQ145" s="104"/>
      <c r="DR145" s="104"/>
      <c r="DS145" s="104"/>
      <c r="DT145" s="104"/>
      <c r="DU145" s="104"/>
      <c r="DV145" s="104"/>
      <c r="DW145" s="104"/>
      <c r="DX145" s="104"/>
      <c r="DY145" s="104"/>
      <c r="DZ145" s="104"/>
      <c r="EA145" s="104"/>
      <c r="EB145" s="104"/>
      <c r="EC145" s="104"/>
      <c r="ED145" s="104"/>
      <c r="EE145" s="104"/>
      <c r="EF145" s="104"/>
      <c r="EG145" s="104"/>
      <c r="EH145" s="104"/>
      <c r="EI145" s="104"/>
      <c r="EJ145" s="104"/>
      <c r="EK145" s="104"/>
      <c r="EL145" s="104"/>
      <c r="EM145" s="104"/>
      <c r="EN145" s="104"/>
      <c r="EO145" s="104"/>
      <c r="EP145" s="104"/>
      <c r="EQ145" s="104"/>
      <c r="ER145" s="104"/>
      <c r="ES145" s="104"/>
      <c r="ET145" s="104"/>
      <c r="EU145" s="104"/>
      <c r="EV145" s="104"/>
      <c r="EW145" s="104"/>
      <c r="EX145" s="104"/>
      <c r="EY145" s="104"/>
      <c r="EZ145" s="104"/>
      <c r="FA145" s="104"/>
      <c r="FB145" s="104"/>
      <c r="FC145" s="104"/>
      <c r="FD145" s="104"/>
      <c r="FE145" s="104"/>
      <c r="FF145" s="104"/>
      <c r="FG145" s="104"/>
      <c r="FH145" s="104"/>
      <c r="FI145" s="104"/>
      <c r="FJ145" s="104"/>
      <c r="FK145" s="104"/>
      <c r="FL145" s="104"/>
      <c r="FM145" s="104"/>
      <c r="FN145" s="104"/>
      <c r="FO145" s="104"/>
      <c r="FP145" s="104"/>
      <c r="FQ145" s="104"/>
      <c r="FR145" s="104"/>
      <c r="FS145" s="104"/>
      <c r="FT145" s="104"/>
      <c r="FU145" s="104"/>
      <c r="FV145" s="104"/>
      <c r="FW145" s="104"/>
      <c r="FX145" s="104"/>
      <c r="FY145" s="104"/>
      <c r="FZ145" s="104"/>
      <c r="GA145" s="104"/>
      <c r="GB145" s="104"/>
      <c r="GC145" s="104"/>
      <c r="GD145" s="104"/>
      <c r="GE145" s="104"/>
      <c r="GF145" s="104"/>
      <c r="GG145" s="104"/>
      <c r="GH145" s="104"/>
      <c r="GI145" s="104"/>
      <c r="GJ145" s="104"/>
      <c r="GK145" s="104"/>
      <c r="GL145" s="104"/>
      <c r="GM145" s="104"/>
      <c r="GN145" s="104"/>
      <c r="GO145" s="104"/>
      <c r="GP145" s="104"/>
      <c r="GQ145" s="104"/>
      <c r="GR145" s="104"/>
      <c r="GS145" s="104"/>
      <c r="GT145" s="104"/>
      <c r="GU145" s="104"/>
      <c r="GV145" s="104"/>
      <c r="GW145" s="104"/>
      <c r="GX145" s="104"/>
      <c r="GY145" s="104"/>
      <c r="GZ145" s="104"/>
      <c r="HA145" s="104"/>
      <c r="HB145" s="104"/>
      <c r="HC145" s="104"/>
      <c r="HD145" s="104"/>
      <c r="HE145" s="104"/>
      <c r="HF145" s="104"/>
      <c r="HG145" s="104"/>
      <c r="HH145" s="104"/>
      <c r="HI145" s="104"/>
      <c r="HJ145" s="104"/>
      <c r="HK145" s="104"/>
      <c r="HL145" s="104"/>
      <c r="HM145" s="104"/>
      <c r="HN145" s="104"/>
      <c r="HO145" s="104"/>
      <c r="HP145" s="104"/>
      <c r="HQ145" s="104"/>
      <c r="HR145" s="104"/>
      <c r="HS145" s="104"/>
      <c r="HT145" s="104"/>
      <c r="HU145" s="104"/>
    </row>
    <row r="146" spans="1:229" ht="12" customHeight="1" x14ac:dyDescent="0.3">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103"/>
      <c r="AW146" s="103"/>
      <c r="AX146" s="103"/>
      <c r="AY146" s="103"/>
      <c r="AZ146" s="103"/>
      <c r="BA146" s="103"/>
      <c r="BB146" s="103"/>
      <c r="BC146" s="103"/>
      <c r="BD146" s="103"/>
      <c r="BE146" s="103"/>
      <c r="BF146" s="103"/>
      <c r="BG146" s="103"/>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4"/>
      <c r="CX146" s="104"/>
      <c r="CY146" s="104"/>
      <c r="CZ146" s="104"/>
      <c r="DA146" s="104"/>
      <c r="DB146" s="104"/>
      <c r="DC146" s="104"/>
      <c r="DD146" s="104"/>
      <c r="DE146" s="104"/>
      <c r="DF146" s="104"/>
      <c r="DG146" s="104"/>
      <c r="DH146" s="104"/>
      <c r="DI146" s="104"/>
      <c r="DJ146" s="104"/>
      <c r="DK146" s="104"/>
      <c r="DL146" s="104"/>
      <c r="DM146" s="104"/>
      <c r="DN146" s="104"/>
      <c r="DO146" s="104"/>
      <c r="DP146" s="104"/>
      <c r="DQ146" s="104"/>
      <c r="DR146" s="104"/>
      <c r="DS146" s="104"/>
      <c r="DT146" s="104"/>
      <c r="DU146" s="104"/>
      <c r="DV146" s="104"/>
      <c r="DW146" s="104"/>
      <c r="DX146" s="104"/>
      <c r="DY146" s="104"/>
      <c r="DZ146" s="104"/>
      <c r="EA146" s="104"/>
      <c r="EB146" s="104"/>
      <c r="EC146" s="104"/>
      <c r="ED146" s="104"/>
      <c r="EE146" s="104"/>
      <c r="EF146" s="104"/>
      <c r="EG146" s="104"/>
      <c r="EH146" s="104"/>
      <c r="EI146" s="104"/>
      <c r="EJ146" s="104"/>
      <c r="EK146" s="104"/>
      <c r="EL146" s="104"/>
      <c r="EM146" s="104"/>
      <c r="EN146" s="104"/>
      <c r="EO146" s="104"/>
      <c r="EP146" s="104"/>
      <c r="EQ146" s="104"/>
      <c r="ER146" s="104"/>
      <c r="ES146" s="104"/>
      <c r="ET146" s="104"/>
      <c r="EU146" s="104"/>
      <c r="EV146" s="104"/>
      <c r="EW146" s="104"/>
      <c r="EX146" s="104"/>
      <c r="EY146" s="104"/>
      <c r="EZ146" s="104"/>
      <c r="FA146" s="104"/>
      <c r="FB146" s="104"/>
      <c r="FC146" s="104"/>
      <c r="FD146" s="104"/>
      <c r="FE146" s="104"/>
      <c r="FF146" s="104"/>
      <c r="FG146" s="104"/>
      <c r="FH146" s="104"/>
      <c r="FI146" s="104"/>
      <c r="FJ146" s="104"/>
      <c r="FK146" s="104"/>
      <c r="FL146" s="104"/>
      <c r="FM146" s="104"/>
      <c r="FN146" s="104"/>
      <c r="FO146" s="104"/>
      <c r="FP146" s="104"/>
      <c r="FQ146" s="104"/>
      <c r="FR146" s="104"/>
      <c r="FS146" s="104"/>
      <c r="FT146" s="104"/>
      <c r="FU146" s="104"/>
      <c r="FV146" s="104"/>
      <c r="FW146" s="104"/>
      <c r="FX146" s="104"/>
      <c r="FY146" s="104"/>
      <c r="FZ146" s="104"/>
      <c r="GA146" s="104"/>
      <c r="GB146" s="104"/>
      <c r="GC146" s="104"/>
      <c r="GD146" s="104"/>
      <c r="GE146" s="104"/>
      <c r="GF146" s="104"/>
      <c r="GG146" s="104"/>
      <c r="GH146" s="104"/>
      <c r="GI146" s="104"/>
      <c r="GJ146" s="104"/>
      <c r="GK146" s="104"/>
      <c r="GL146" s="104"/>
      <c r="GM146" s="104"/>
      <c r="GN146" s="104"/>
      <c r="GO146" s="104"/>
      <c r="GP146" s="104"/>
      <c r="GQ146" s="104"/>
      <c r="GR146" s="104"/>
      <c r="GS146" s="104"/>
      <c r="GT146" s="104"/>
      <c r="GU146" s="104"/>
      <c r="GV146" s="104"/>
      <c r="GW146" s="104"/>
      <c r="GX146" s="104"/>
      <c r="GY146" s="104"/>
      <c r="GZ146" s="104"/>
      <c r="HA146" s="104"/>
      <c r="HB146" s="104"/>
      <c r="HC146" s="104"/>
      <c r="HD146" s="104"/>
      <c r="HE146" s="104"/>
      <c r="HF146" s="104"/>
      <c r="HG146" s="104"/>
      <c r="HH146" s="104"/>
      <c r="HI146" s="104"/>
      <c r="HJ146" s="104"/>
      <c r="HK146" s="104"/>
      <c r="HL146" s="104"/>
      <c r="HM146" s="104"/>
      <c r="HN146" s="104"/>
      <c r="HO146" s="104"/>
      <c r="HP146" s="104"/>
      <c r="HQ146" s="104"/>
      <c r="HR146" s="104"/>
      <c r="HS146" s="104"/>
      <c r="HT146" s="104"/>
      <c r="HU146" s="104"/>
    </row>
    <row r="147" spans="1:229" ht="12" customHeight="1" x14ac:dyDescent="0.3">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103"/>
      <c r="AW147" s="103"/>
      <c r="AX147" s="103"/>
      <c r="AY147" s="103"/>
      <c r="AZ147" s="103"/>
      <c r="BA147" s="103"/>
      <c r="BB147" s="103"/>
      <c r="BC147" s="103"/>
      <c r="BD147" s="103"/>
      <c r="BE147" s="103"/>
      <c r="BF147" s="103"/>
      <c r="BG147" s="103"/>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c r="CT147" s="104"/>
      <c r="CU147" s="104"/>
      <c r="CV147" s="104"/>
      <c r="CW147" s="104"/>
      <c r="CX147" s="104"/>
      <c r="CY147" s="104"/>
      <c r="CZ147" s="104"/>
      <c r="DA147" s="104"/>
      <c r="DB147" s="104"/>
      <c r="DC147" s="104"/>
      <c r="DD147" s="104"/>
      <c r="DE147" s="104"/>
      <c r="DF147" s="104"/>
      <c r="DG147" s="104"/>
      <c r="DH147" s="104"/>
      <c r="DI147" s="104"/>
      <c r="DJ147" s="104"/>
      <c r="DK147" s="104"/>
      <c r="DL147" s="104"/>
      <c r="DM147" s="104"/>
      <c r="DN147" s="104"/>
      <c r="DO147" s="104"/>
      <c r="DP147" s="104"/>
      <c r="DQ147" s="104"/>
      <c r="DR147" s="104"/>
      <c r="DS147" s="104"/>
      <c r="DT147" s="104"/>
      <c r="DU147" s="104"/>
      <c r="DV147" s="104"/>
      <c r="DW147" s="104"/>
      <c r="DX147" s="104"/>
      <c r="DY147" s="104"/>
      <c r="DZ147" s="104"/>
      <c r="EA147" s="104"/>
      <c r="EB147" s="104"/>
      <c r="EC147" s="104"/>
      <c r="ED147" s="104"/>
      <c r="EE147" s="104"/>
      <c r="EF147" s="104"/>
      <c r="EG147" s="104"/>
      <c r="EH147" s="104"/>
      <c r="EI147" s="104"/>
      <c r="EJ147" s="104"/>
      <c r="EK147" s="104"/>
      <c r="EL147" s="104"/>
      <c r="EM147" s="104"/>
      <c r="EN147" s="104"/>
      <c r="EO147" s="104"/>
      <c r="EP147" s="104"/>
      <c r="EQ147" s="104"/>
      <c r="ER147" s="104"/>
      <c r="ES147" s="104"/>
      <c r="ET147" s="104"/>
      <c r="EU147" s="104"/>
      <c r="EV147" s="104"/>
      <c r="EW147" s="104"/>
      <c r="EX147" s="104"/>
      <c r="EY147" s="104"/>
      <c r="EZ147" s="104"/>
      <c r="FA147" s="104"/>
      <c r="FB147" s="104"/>
      <c r="FC147" s="104"/>
      <c r="FD147" s="104"/>
      <c r="FE147" s="104"/>
      <c r="FF147" s="104"/>
      <c r="FG147" s="104"/>
      <c r="FH147" s="104"/>
      <c r="FI147" s="104"/>
      <c r="FJ147" s="104"/>
      <c r="FK147" s="104"/>
      <c r="FL147" s="104"/>
      <c r="FM147" s="104"/>
      <c r="FN147" s="104"/>
      <c r="FO147" s="104"/>
      <c r="FP147" s="104"/>
      <c r="FQ147" s="104"/>
      <c r="FR147" s="104"/>
      <c r="FS147" s="104"/>
      <c r="FT147" s="104"/>
      <c r="FU147" s="104"/>
      <c r="FV147" s="104"/>
      <c r="FW147" s="104"/>
      <c r="FX147" s="104"/>
      <c r="FY147" s="104"/>
      <c r="FZ147" s="104"/>
      <c r="GA147" s="104"/>
      <c r="GB147" s="104"/>
      <c r="GC147" s="104"/>
      <c r="GD147" s="104"/>
      <c r="GE147" s="104"/>
      <c r="GF147" s="104"/>
      <c r="GG147" s="104"/>
      <c r="GH147" s="104"/>
      <c r="GI147" s="104"/>
      <c r="GJ147" s="104"/>
      <c r="GK147" s="104"/>
      <c r="GL147" s="104"/>
      <c r="GM147" s="104"/>
      <c r="GN147" s="104"/>
      <c r="GO147" s="104"/>
      <c r="GP147" s="104"/>
      <c r="GQ147" s="104"/>
      <c r="GR147" s="104"/>
      <c r="GS147" s="104"/>
      <c r="GT147" s="104"/>
      <c r="GU147" s="104"/>
      <c r="GV147" s="104"/>
      <c r="GW147" s="104"/>
      <c r="GX147" s="104"/>
      <c r="GY147" s="104"/>
      <c r="GZ147" s="104"/>
      <c r="HA147" s="104"/>
      <c r="HB147" s="104"/>
      <c r="HC147" s="104"/>
      <c r="HD147" s="104"/>
      <c r="HE147" s="104"/>
      <c r="HF147" s="104"/>
      <c r="HG147" s="104"/>
      <c r="HH147" s="104"/>
      <c r="HI147" s="104"/>
      <c r="HJ147" s="104"/>
      <c r="HK147" s="104"/>
      <c r="HL147" s="104"/>
      <c r="HM147" s="104"/>
      <c r="HN147" s="104"/>
      <c r="HO147" s="104"/>
      <c r="HP147" s="104"/>
      <c r="HQ147" s="104"/>
      <c r="HR147" s="104"/>
      <c r="HS147" s="104"/>
      <c r="HT147" s="104"/>
      <c r="HU147" s="104"/>
    </row>
    <row r="148" spans="1:229" ht="12" customHeight="1" x14ac:dyDescent="0.3">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103"/>
      <c r="AW148" s="103"/>
      <c r="AX148" s="103"/>
      <c r="AY148" s="103"/>
      <c r="AZ148" s="103"/>
      <c r="BA148" s="103"/>
      <c r="BB148" s="103"/>
      <c r="BC148" s="103"/>
      <c r="BD148" s="103"/>
      <c r="BE148" s="103"/>
      <c r="BF148" s="103"/>
      <c r="BG148" s="103"/>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c r="DJ148" s="104"/>
      <c r="DK148" s="104"/>
      <c r="DL148" s="104"/>
      <c r="DM148" s="104"/>
      <c r="DN148" s="104"/>
      <c r="DO148" s="104"/>
      <c r="DP148" s="104"/>
      <c r="DQ148" s="104"/>
      <c r="DR148" s="104"/>
      <c r="DS148" s="104"/>
      <c r="DT148" s="104"/>
      <c r="DU148" s="104"/>
      <c r="DV148" s="104"/>
      <c r="DW148" s="104"/>
      <c r="DX148" s="104"/>
      <c r="DY148" s="104"/>
      <c r="DZ148" s="104"/>
      <c r="EA148" s="104"/>
      <c r="EB148" s="104"/>
      <c r="EC148" s="104"/>
      <c r="ED148" s="104"/>
      <c r="EE148" s="104"/>
      <c r="EF148" s="104"/>
      <c r="EG148" s="104"/>
      <c r="EH148" s="104"/>
      <c r="EI148" s="104"/>
      <c r="EJ148" s="104"/>
      <c r="EK148" s="104"/>
      <c r="EL148" s="104"/>
      <c r="EM148" s="104"/>
      <c r="EN148" s="104"/>
      <c r="EO148" s="104"/>
      <c r="EP148" s="104"/>
      <c r="EQ148" s="104"/>
      <c r="ER148" s="104"/>
      <c r="ES148" s="104"/>
      <c r="ET148" s="104"/>
      <c r="EU148" s="104"/>
      <c r="EV148" s="104"/>
      <c r="EW148" s="104"/>
      <c r="EX148" s="104"/>
      <c r="EY148" s="104"/>
      <c r="EZ148" s="104"/>
      <c r="FA148" s="104"/>
      <c r="FB148" s="104"/>
      <c r="FC148" s="104"/>
      <c r="FD148" s="104"/>
      <c r="FE148" s="104"/>
      <c r="FF148" s="104"/>
      <c r="FG148" s="104"/>
      <c r="FH148" s="104"/>
      <c r="FI148" s="104"/>
      <c r="FJ148" s="104"/>
      <c r="FK148" s="104"/>
      <c r="FL148" s="104"/>
      <c r="FM148" s="104"/>
      <c r="FN148" s="104"/>
      <c r="FO148" s="104"/>
      <c r="FP148" s="104"/>
      <c r="FQ148" s="104"/>
      <c r="FR148" s="104"/>
      <c r="FS148" s="104"/>
      <c r="FT148" s="104"/>
      <c r="FU148" s="104"/>
      <c r="FV148" s="104"/>
      <c r="FW148" s="104"/>
      <c r="FX148" s="104"/>
      <c r="FY148" s="104"/>
      <c r="FZ148" s="104"/>
      <c r="GA148" s="104"/>
      <c r="GB148" s="104"/>
      <c r="GC148" s="104"/>
      <c r="GD148" s="104"/>
      <c r="GE148" s="104"/>
      <c r="GF148" s="104"/>
      <c r="GG148" s="104"/>
      <c r="GH148" s="104"/>
      <c r="GI148" s="104"/>
      <c r="GJ148" s="104"/>
      <c r="GK148" s="104"/>
      <c r="GL148" s="104"/>
      <c r="GM148" s="104"/>
      <c r="GN148" s="104"/>
      <c r="GO148" s="104"/>
      <c r="GP148" s="104"/>
      <c r="GQ148" s="104"/>
      <c r="GR148" s="104"/>
      <c r="GS148" s="104"/>
      <c r="GT148" s="104"/>
      <c r="GU148" s="104"/>
      <c r="GV148" s="104"/>
      <c r="GW148" s="104"/>
      <c r="GX148" s="104"/>
      <c r="GY148" s="104"/>
      <c r="GZ148" s="104"/>
      <c r="HA148" s="104"/>
      <c r="HB148" s="104"/>
      <c r="HC148" s="104"/>
      <c r="HD148" s="104"/>
      <c r="HE148" s="104"/>
      <c r="HF148" s="104"/>
      <c r="HG148" s="104"/>
      <c r="HH148" s="104"/>
      <c r="HI148" s="104"/>
      <c r="HJ148" s="104"/>
      <c r="HK148" s="104"/>
      <c r="HL148" s="104"/>
      <c r="HM148" s="104"/>
      <c r="HN148" s="104"/>
      <c r="HO148" s="104"/>
      <c r="HP148" s="104"/>
      <c r="HQ148" s="104"/>
      <c r="HR148" s="104"/>
      <c r="HS148" s="104"/>
      <c r="HT148" s="104"/>
      <c r="HU148" s="104"/>
    </row>
    <row r="149" spans="1:229" ht="12" customHeight="1" x14ac:dyDescent="0.3">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103"/>
      <c r="AW149" s="103"/>
      <c r="AX149" s="103"/>
      <c r="AY149" s="103"/>
      <c r="AZ149" s="103"/>
      <c r="BA149" s="103"/>
      <c r="BB149" s="103"/>
      <c r="BC149" s="103"/>
      <c r="BD149" s="103"/>
      <c r="BE149" s="103"/>
      <c r="BF149" s="103"/>
      <c r="BG149" s="103"/>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c r="DF149" s="104"/>
      <c r="DG149" s="104"/>
      <c r="DH149" s="104"/>
      <c r="DI149" s="104"/>
      <c r="DJ149" s="104"/>
      <c r="DK149" s="104"/>
      <c r="DL149" s="104"/>
      <c r="DM149" s="104"/>
      <c r="DN149" s="104"/>
      <c r="DO149" s="104"/>
      <c r="DP149" s="104"/>
      <c r="DQ149" s="104"/>
      <c r="DR149" s="104"/>
      <c r="DS149" s="104"/>
      <c r="DT149" s="104"/>
      <c r="DU149" s="104"/>
      <c r="DV149" s="104"/>
      <c r="DW149" s="104"/>
      <c r="DX149" s="104"/>
      <c r="DY149" s="104"/>
      <c r="DZ149" s="104"/>
      <c r="EA149" s="104"/>
      <c r="EB149" s="104"/>
      <c r="EC149" s="104"/>
      <c r="ED149" s="104"/>
      <c r="EE149" s="104"/>
      <c r="EF149" s="104"/>
      <c r="EG149" s="104"/>
      <c r="EH149" s="104"/>
      <c r="EI149" s="104"/>
      <c r="EJ149" s="104"/>
      <c r="EK149" s="104"/>
      <c r="EL149" s="104"/>
      <c r="EM149" s="104"/>
      <c r="EN149" s="104"/>
      <c r="EO149" s="104"/>
      <c r="EP149" s="104"/>
      <c r="EQ149" s="104"/>
      <c r="ER149" s="104"/>
      <c r="ES149" s="104"/>
      <c r="ET149" s="104"/>
      <c r="EU149" s="104"/>
      <c r="EV149" s="104"/>
      <c r="EW149" s="104"/>
      <c r="EX149" s="104"/>
      <c r="EY149" s="104"/>
      <c r="EZ149" s="104"/>
      <c r="FA149" s="104"/>
      <c r="FB149" s="104"/>
      <c r="FC149" s="104"/>
      <c r="FD149" s="104"/>
      <c r="FE149" s="104"/>
      <c r="FF149" s="104"/>
      <c r="FG149" s="104"/>
      <c r="FH149" s="104"/>
      <c r="FI149" s="104"/>
      <c r="FJ149" s="104"/>
      <c r="FK149" s="104"/>
      <c r="FL149" s="104"/>
      <c r="FM149" s="104"/>
      <c r="FN149" s="104"/>
      <c r="FO149" s="104"/>
      <c r="FP149" s="104"/>
      <c r="FQ149" s="104"/>
      <c r="FR149" s="104"/>
      <c r="FS149" s="104"/>
      <c r="FT149" s="104"/>
      <c r="FU149" s="104"/>
      <c r="FV149" s="104"/>
      <c r="FW149" s="104"/>
      <c r="FX149" s="104"/>
      <c r="FY149" s="104"/>
      <c r="FZ149" s="104"/>
      <c r="GA149" s="104"/>
      <c r="GB149" s="104"/>
      <c r="GC149" s="104"/>
      <c r="GD149" s="104"/>
      <c r="GE149" s="104"/>
      <c r="GF149" s="104"/>
      <c r="GG149" s="104"/>
      <c r="GH149" s="104"/>
      <c r="GI149" s="104"/>
      <c r="GJ149" s="104"/>
      <c r="GK149" s="104"/>
      <c r="GL149" s="104"/>
      <c r="GM149" s="104"/>
      <c r="GN149" s="104"/>
      <c r="GO149" s="104"/>
      <c r="GP149" s="104"/>
      <c r="GQ149" s="104"/>
      <c r="GR149" s="104"/>
      <c r="GS149" s="104"/>
      <c r="GT149" s="104"/>
      <c r="GU149" s="104"/>
      <c r="GV149" s="104"/>
      <c r="GW149" s="104"/>
      <c r="GX149" s="104"/>
      <c r="GY149" s="104"/>
      <c r="GZ149" s="104"/>
      <c r="HA149" s="104"/>
      <c r="HB149" s="104"/>
      <c r="HC149" s="104"/>
      <c r="HD149" s="104"/>
      <c r="HE149" s="104"/>
      <c r="HF149" s="104"/>
      <c r="HG149" s="104"/>
      <c r="HH149" s="104"/>
      <c r="HI149" s="104"/>
      <c r="HJ149" s="104"/>
      <c r="HK149" s="104"/>
      <c r="HL149" s="104"/>
      <c r="HM149" s="104"/>
      <c r="HN149" s="104"/>
      <c r="HO149" s="104"/>
      <c r="HP149" s="104"/>
      <c r="HQ149" s="104"/>
      <c r="HR149" s="104"/>
      <c r="HS149" s="104"/>
      <c r="HT149" s="104"/>
      <c r="HU149" s="104"/>
    </row>
    <row r="150" spans="1:229" ht="12" customHeight="1" x14ac:dyDescent="0.3">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103"/>
      <c r="AW150" s="103"/>
      <c r="AX150" s="103"/>
      <c r="AY150" s="103"/>
      <c r="AZ150" s="103"/>
      <c r="BA150" s="103"/>
      <c r="BB150" s="103"/>
      <c r="BC150" s="103"/>
      <c r="BD150" s="103"/>
      <c r="BE150" s="103"/>
      <c r="BF150" s="103"/>
      <c r="BG150" s="103"/>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c r="FA150" s="104"/>
      <c r="FB150" s="104"/>
      <c r="FC150" s="104"/>
      <c r="FD150" s="104"/>
      <c r="FE150" s="104"/>
      <c r="FF150" s="104"/>
      <c r="FG150" s="104"/>
      <c r="FH150" s="104"/>
      <c r="FI150" s="104"/>
      <c r="FJ150" s="104"/>
      <c r="FK150" s="104"/>
      <c r="FL150" s="104"/>
      <c r="FM150" s="104"/>
      <c r="FN150" s="104"/>
      <c r="FO150" s="104"/>
      <c r="FP150" s="104"/>
      <c r="FQ150" s="104"/>
      <c r="FR150" s="104"/>
      <c r="FS150" s="104"/>
      <c r="FT150" s="104"/>
      <c r="FU150" s="104"/>
      <c r="FV150" s="104"/>
      <c r="FW150" s="104"/>
      <c r="FX150" s="104"/>
      <c r="FY150" s="104"/>
      <c r="FZ150" s="104"/>
      <c r="GA150" s="104"/>
      <c r="GB150" s="104"/>
      <c r="GC150" s="104"/>
      <c r="GD150" s="104"/>
      <c r="GE150" s="104"/>
      <c r="GF150" s="104"/>
      <c r="GG150" s="104"/>
      <c r="GH150" s="104"/>
      <c r="GI150" s="104"/>
      <c r="GJ150" s="104"/>
      <c r="GK150" s="104"/>
      <c r="GL150" s="104"/>
      <c r="GM150" s="104"/>
      <c r="GN150" s="104"/>
      <c r="GO150" s="104"/>
      <c r="GP150" s="104"/>
      <c r="GQ150" s="104"/>
      <c r="GR150" s="104"/>
      <c r="GS150" s="104"/>
      <c r="GT150" s="104"/>
      <c r="GU150" s="104"/>
      <c r="GV150" s="104"/>
      <c r="GW150" s="104"/>
      <c r="GX150" s="104"/>
      <c r="GY150" s="104"/>
      <c r="GZ150" s="104"/>
      <c r="HA150" s="104"/>
      <c r="HB150" s="104"/>
      <c r="HC150" s="104"/>
      <c r="HD150" s="104"/>
      <c r="HE150" s="104"/>
      <c r="HF150" s="104"/>
      <c r="HG150" s="104"/>
      <c r="HH150" s="104"/>
      <c r="HI150" s="104"/>
      <c r="HJ150" s="104"/>
      <c r="HK150" s="104"/>
      <c r="HL150" s="104"/>
      <c r="HM150" s="104"/>
      <c r="HN150" s="104"/>
      <c r="HO150" s="104"/>
      <c r="HP150" s="104"/>
      <c r="HQ150" s="104"/>
      <c r="HR150" s="104"/>
      <c r="HS150" s="104"/>
      <c r="HT150" s="104"/>
      <c r="HU150" s="104"/>
    </row>
    <row r="151" spans="1:229" ht="12" customHeight="1" x14ac:dyDescent="0.3">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103"/>
      <c r="AW151" s="103"/>
      <c r="AX151" s="103"/>
      <c r="AY151" s="103"/>
      <c r="AZ151" s="103"/>
      <c r="BA151" s="103"/>
      <c r="BB151" s="103"/>
      <c r="BC151" s="103"/>
      <c r="BD151" s="103"/>
      <c r="BE151" s="103"/>
      <c r="BF151" s="103"/>
      <c r="BG151" s="103"/>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04"/>
      <c r="ET151" s="104"/>
      <c r="EU151" s="104"/>
      <c r="EV151" s="104"/>
      <c r="EW151" s="104"/>
      <c r="EX151" s="104"/>
      <c r="EY151" s="104"/>
      <c r="EZ151" s="104"/>
      <c r="FA151" s="104"/>
      <c r="FB151" s="104"/>
      <c r="FC151" s="104"/>
      <c r="FD151" s="104"/>
      <c r="FE151" s="104"/>
      <c r="FF151" s="104"/>
      <c r="FG151" s="104"/>
      <c r="FH151" s="104"/>
      <c r="FI151" s="104"/>
      <c r="FJ151" s="104"/>
      <c r="FK151" s="104"/>
      <c r="FL151" s="104"/>
      <c r="FM151" s="104"/>
      <c r="FN151" s="104"/>
      <c r="FO151" s="104"/>
      <c r="FP151" s="104"/>
      <c r="FQ151" s="104"/>
      <c r="FR151" s="104"/>
      <c r="FS151" s="104"/>
      <c r="FT151" s="104"/>
      <c r="FU151" s="104"/>
      <c r="FV151" s="104"/>
      <c r="FW151" s="104"/>
      <c r="FX151" s="104"/>
      <c r="FY151" s="104"/>
      <c r="FZ151" s="104"/>
      <c r="GA151" s="104"/>
      <c r="GB151" s="104"/>
      <c r="GC151" s="104"/>
      <c r="GD151" s="104"/>
      <c r="GE151" s="104"/>
      <c r="GF151" s="104"/>
      <c r="GG151" s="104"/>
      <c r="GH151" s="104"/>
      <c r="GI151" s="104"/>
      <c r="GJ151" s="104"/>
      <c r="GK151" s="104"/>
      <c r="GL151" s="104"/>
      <c r="GM151" s="104"/>
      <c r="GN151" s="104"/>
      <c r="GO151" s="104"/>
      <c r="GP151" s="104"/>
      <c r="GQ151" s="104"/>
      <c r="GR151" s="104"/>
      <c r="GS151" s="104"/>
      <c r="GT151" s="104"/>
      <c r="GU151" s="104"/>
      <c r="GV151" s="104"/>
      <c r="GW151" s="104"/>
      <c r="GX151" s="104"/>
      <c r="GY151" s="104"/>
      <c r="GZ151" s="104"/>
      <c r="HA151" s="104"/>
      <c r="HB151" s="104"/>
      <c r="HC151" s="104"/>
      <c r="HD151" s="104"/>
      <c r="HE151" s="104"/>
      <c r="HF151" s="104"/>
      <c r="HG151" s="104"/>
      <c r="HH151" s="104"/>
      <c r="HI151" s="104"/>
      <c r="HJ151" s="104"/>
      <c r="HK151" s="104"/>
      <c r="HL151" s="104"/>
      <c r="HM151" s="104"/>
      <c r="HN151" s="104"/>
      <c r="HO151" s="104"/>
      <c r="HP151" s="104"/>
      <c r="HQ151" s="104"/>
      <c r="HR151" s="104"/>
      <c r="HS151" s="104"/>
      <c r="HT151" s="104"/>
      <c r="HU151" s="104"/>
    </row>
    <row r="152" spans="1:229" ht="12" customHeight="1" x14ac:dyDescent="0.3">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103"/>
      <c r="AW152" s="103"/>
      <c r="AX152" s="103"/>
      <c r="AY152" s="103"/>
      <c r="AZ152" s="103"/>
      <c r="BA152" s="103"/>
      <c r="BB152" s="103"/>
      <c r="BC152" s="103"/>
      <c r="BD152" s="103"/>
      <c r="BE152" s="103"/>
      <c r="BF152" s="103"/>
      <c r="BG152" s="103"/>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c r="DF152" s="104"/>
      <c r="DG152" s="104"/>
      <c r="DH152" s="104"/>
      <c r="DI152" s="104"/>
      <c r="DJ152" s="104"/>
      <c r="DK152" s="104"/>
      <c r="DL152" s="104"/>
      <c r="DM152" s="104"/>
      <c r="DN152" s="104"/>
      <c r="DO152" s="104"/>
      <c r="DP152" s="104"/>
      <c r="DQ152" s="104"/>
      <c r="DR152" s="104"/>
      <c r="DS152" s="104"/>
      <c r="DT152" s="104"/>
      <c r="DU152" s="104"/>
      <c r="DV152" s="104"/>
      <c r="DW152" s="104"/>
      <c r="DX152" s="104"/>
      <c r="DY152" s="104"/>
      <c r="DZ152" s="104"/>
      <c r="EA152" s="104"/>
      <c r="EB152" s="104"/>
      <c r="EC152" s="104"/>
      <c r="ED152" s="104"/>
      <c r="EE152" s="104"/>
      <c r="EF152" s="104"/>
      <c r="EG152" s="104"/>
      <c r="EH152" s="104"/>
      <c r="EI152" s="104"/>
      <c r="EJ152" s="104"/>
      <c r="EK152" s="104"/>
      <c r="EL152" s="104"/>
      <c r="EM152" s="104"/>
      <c r="EN152" s="104"/>
      <c r="EO152" s="104"/>
      <c r="EP152" s="104"/>
      <c r="EQ152" s="104"/>
      <c r="ER152" s="104"/>
      <c r="ES152" s="104"/>
      <c r="ET152" s="104"/>
      <c r="EU152" s="104"/>
      <c r="EV152" s="104"/>
      <c r="EW152" s="104"/>
      <c r="EX152" s="104"/>
      <c r="EY152" s="104"/>
      <c r="EZ152" s="104"/>
      <c r="FA152" s="104"/>
      <c r="FB152" s="104"/>
      <c r="FC152" s="104"/>
      <c r="FD152" s="104"/>
      <c r="FE152" s="104"/>
      <c r="FF152" s="104"/>
      <c r="FG152" s="104"/>
      <c r="FH152" s="104"/>
      <c r="FI152" s="104"/>
      <c r="FJ152" s="104"/>
      <c r="FK152" s="104"/>
      <c r="FL152" s="104"/>
      <c r="FM152" s="104"/>
      <c r="FN152" s="104"/>
      <c r="FO152" s="104"/>
      <c r="FP152" s="104"/>
      <c r="FQ152" s="104"/>
      <c r="FR152" s="104"/>
      <c r="FS152" s="104"/>
      <c r="FT152" s="104"/>
      <c r="FU152" s="104"/>
      <c r="FV152" s="104"/>
      <c r="FW152" s="104"/>
      <c r="FX152" s="104"/>
      <c r="FY152" s="104"/>
      <c r="FZ152" s="104"/>
      <c r="GA152" s="104"/>
      <c r="GB152" s="104"/>
      <c r="GC152" s="104"/>
      <c r="GD152" s="104"/>
      <c r="GE152" s="104"/>
      <c r="GF152" s="104"/>
      <c r="GG152" s="104"/>
      <c r="GH152" s="104"/>
      <c r="GI152" s="104"/>
      <c r="GJ152" s="104"/>
      <c r="GK152" s="104"/>
      <c r="GL152" s="104"/>
      <c r="GM152" s="104"/>
      <c r="GN152" s="104"/>
      <c r="GO152" s="104"/>
      <c r="GP152" s="104"/>
      <c r="GQ152" s="104"/>
      <c r="GR152" s="104"/>
      <c r="GS152" s="104"/>
      <c r="GT152" s="104"/>
      <c r="GU152" s="104"/>
      <c r="GV152" s="104"/>
      <c r="GW152" s="104"/>
      <c r="GX152" s="104"/>
      <c r="GY152" s="104"/>
      <c r="GZ152" s="104"/>
      <c r="HA152" s="104"/>
      <c r="HB152" s="104"/>
      <c r="HC152" s="104"/>
      <c r="HD152" s="104"/>
      <c r="HE152" s="104"/>
      <c r="HF152" s="104"/>
      <c r="HG152" s="104"/>
      <c r="HH152" s="104"/>
      <c r="HI152" s="104"/>
      <c r="HJ152" s="104"/>
      <c r="HK152" s="104"/>
      <c r="HL152" s="104"/>
      <c r="HM152" s="104"/>
      <c r="HN152" s="104"/>
      <c r="HO152" s="104"/>
      <c r="HP152" s="104"/>
      <c r="HQ152" s="104"/>
      <c r="HR152" s="104"/>
      <c r="HS152" s="104"/>
      <c r="HT152" s="104"/>
      <c r="HU152" s="104"/>
    </row>
    <row r="153" spans="1:229" ht="12" customHeight="1" x14ac:dyDescent="0.3">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103"/>
      <c r="AW153" s="103"/>
      <c r="AX153" s="103"/>
      <c r="AY153" s="103"/>
      <c r="AZ153" s="103"/>
      <c r="BA153" s="103"/>
      <c r="BB153" s="103"/>
      <c r="BC153" s="103"/>
      <c r="BD153" s="103"/>
      <c r="BE153" s="103"/>
      <c r="BF153" s="103"/>
      <c r="BG153" s="103"/>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c r="DF153" s="104"/>
      <c r="DG153" s="104"/>
      <c r="DH153" s="104"/>
      <c r="DI153" s="104"/>
      <c r="DJ153" s="104"/>
      <c r="DK153" s="104"/>
      <c r="DL153" s="104"/>
      <c r="DM153" s="104"/>
      <c r="DN153" s="104"/>
      <c r="DO153" s="104"/>
      <c r="DP153" s="104"/>
      <c r="DQ153" s="104"/>
      <c r="DR153" s="104"/>
      <c r="DS153" s="104"/>
      <c r="DT153" s="104"/>
      <c r="DU153" s="104"/>
      <c r="DV153" s="104"/>
      <c r="DW153" s="104"/>
      <c r="DX153" s="104"/>
      <c r="DY153" s="104"/>
      <c r="DZ153" s="104"/>
      <c r="EA153" s="104"/>
      <c r="EB153" s="104"/>
      <c r="EC153" s="104"/>
      <c r="ED153" s="104"/>
      <c r="EE153" s="104"/>
      <c r="EF153" s="104"/>
      <c r="EG153" s="104"/>
      <c r="EH153" s="104"/>
      <c r="EI153" s="104"/>
      <c r="EJ153" s="104"/>
      <c r="EK153" s="104"/>
      <c r="EL153" s="104"/>
      <c r="EM153" s="104"/>
      <c r="EN153" s="104"/>
      <c r="EO153" s="104"/>
      <c r="EP153" s="104"/>
      <c r="EQ153" s="104"/>
      <c r="ER153" s="104"/>
      <c r="ES153" s="104"/>
      <c r="ET153" s="104"/>
      <c r="EU153" s="104"/>
      <c r="EV153" s="104"/>
      <c r="EW153" s="104"/>
      <c r="EX153" s="104"/>
      <c r="EY153" s="104"/>
      <c r="EZ153" s="104"/>
      <c r="FA153" s="104"/>
      <c r="FB153" s="104"/>
      <c r="FC153" s="104"/>
      <c r="FD153" s="104"/>
      <c r="FE153" s="104"/>
      <c r="FF153" s="104"/>
      <c r="FG153" s="104"/>
      <c r="FH153" s="104"/>
      <c r="FI153" s="104"/>
      <c r="FJ153" s="104"/>
      <c r="FK153" s="104"/>
      <c r="FL153" s="104"/>
      <c r="FM153" s="104"/>
      <c r="FN153" s="104"/>
      <c r="FO153" s="104"/>
      <c r="FP153" s="104"/>
      <c r="FQ153" s="104"/>
      <c r="FR153" s="104"/>
      <c r="FS153" s="104"/>
      <c r="FT153" s="104"/>
      <c r="FU153" s="104"/>
      <c r="FV153" s="104"/>
      <c r="FW153" s="104"/>
      <c r="FX153" s="104"/>
      <c r="FY153" s="104"/>
      <c r="FZ153" s="104"/>
      <c r="GA153" s="104"/>
      <c r="GB153" s="104"/>
      <c r="GC153" s="104"/>
      <c r="GD153" s="104"/>
      <c r="GE153" s="104"/>
      <c r="GF153" s="104"/>
      <c r="GG153" s="104"/>
      <c r="GH153" s="104"/>
      <c r="GI153" s="104"/>
      <c r="GJ153" s="104"/>
      <c r="GK153" s="104"/>
      <c r="GL153" s="104"/>
      <c r="GM153" s="104"/>
      <c r="GN153" s="104"/>
      <c r="GO153" s="104"/>
      <c r="GP153" s="104"/>
      <c r="GQ153" s="104"/>
      <c r="GR153" s="104"/>
      <c r="GS153" s="104"/>
      <c r="GT153" s="104"/>
      <c r="GU153" s="104"/>
      <c r="GV153" s="104"/>
      <c r="GW153" s="104"/>
      <c r="GX153" s="104"/>
      <c r="GY153" s="104"/>
      <c r="GZ153" s="104"/>
      <c r="HA153" s="104"/>
      <c r="HB153" s="104"/>
      <c r="HC153" s="104"/>
      <c r="HD153" s="104"/>
      <c r="HE153" s="104"/>
      <c r="HF153" s="104"/>
      <c r="HG153" s="104"/>
      <c r="HH153" s="104"/>
      <c r="HI153" s="104"/>
      <c r="HJ153" s="104"/>
      <c r="HK153" s="104"/>
      <c r="HL153" s="104"/>
      <c r="HM153" s="104"/>
      <c r="HN153" s="104"/>
      <c r="HO153" s="104"/>
      <c r="HP153" s="104"/>
      <c r="HQ153" s="104"/>
      <c r="HR153" s="104"/>
      <c r="HS153" s="104"/>
      <c r="HT153" s="104"/>
      <c r="HU153" s="104"/>
    </row>
    <row r="154" spans="1:229" ht="12" customHeight="1" x14ac:dyDescent="0.3">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103"/>
      <c r="AW154" s="103"/>
      <c r="AX154" s="103"/>
      <c r="AY154" s="103"/>
      <c r="AZ154" s="103"/>
      <c r="BA154" s="103"/>
      <c r="BB154" s="103"/>
      <c r="BC154" s="103"/>
      <c r="BD154" s="103"/>
      <c r="BE154" s="103"/>
      <c r="BF154" s="103"/>
      <c r="BG154" s="103"/>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c r="FA154" s="104"/>
      <c r="FB154" s="104"/>
      <c r="FC154" s="104"/>
      <c r="FD154" s="104"/>
      <c r="FE154" s="104"/>
      <c r="FF154" s="104"/>
      <c r="FG154" s="104"/>
      <c r="FH154" s="104"/>
      <c r="FI154" s="104"/>
      <c r="FJ154" s="104"/>
      <c r="FK154" s="104"/>
      <c r="FL154" s="104"/>
      <c r="FM154" s="104"/>
      <c r="FN154" s="104"/>
      <c r="FO154" s="104"/>
      <c r="FP154" s="104"/>
      <c r="FQ154" s="104"/>
      <c r="FR154" s="104"/>
      <c r="FS154" s="104"/>
      <c r="FT154" s="104"/>
      <c r="FU154" s="104"/>
      <c r="FV154" s="104"/>
      <c r="FW154" s="104"/>
      <c r="FX154" s="104"/>
      <c r="FY154" s="104"/>
      <c r="FZ154" s="104"/>
      <c r="GA154" s="104"/>
      <c r="GB154" s="104"/>
      <c r="GC154" s="104"/>
      <c r="GD154" s="104"/>
      <c r="GE154" s="104"/>
      <c r="GF154" s="104"/>
      <c r="GG154" s="104"/>
      <c r="GH154" s="104"/>
      <c r="GI154" s="104"/>
      <c r="GJ154" s="104"/>
      <c r="GK154" s="104"/>
      <c r="GL154" s="104"/>
      <c r="GM154" s="104"/>
      <c r="GN154" s="104"/>
      <c r="GO154" s="104"/>
      <c r="GP154" s="104"/>
      <c r="GQ154" s="104"/>
      <c r="GR154" s="104"/>
      <c r="GS154" s="104"/>
      <c r="GT154" s="104"/>
      <c r="GU154" s="104"/>
      <c r="GV154" s="104"/>
      <c r="GW154" s="104"/>
      <c r="GX154" s="104"/>
      <c r="GY154" s="104"/>
      <c r="GZ154" s="104"/>
      <c r="HA154" s="104"/>
      <c r="HB154" s="104"/>
      <c r="HC154" s="104"/>
      <c r="HD154" s="104"/>
      <c r="HE154" s="104"/>
      <c r="HF154" s="104"/>
      <c r="HG154" s="104"/>
      <c r="HH154" s="104"/>
      <c r="HI154" s="104"/>
      <c r="HJ154" s="104"/>
      <c r="HK154" s="104"/>
      <c r="HL154" s="104"/>
      <c r="HM154" s="104"/>
      <c r="HN154" s="104"/>
      <c r="HO154" s="104"/>
      <c r="HP154" s="104"/>
      <c r="HQ154" s="104"/>
      <c r="HR154" s="104"/>
      <c r="HS154" s="104"/>
      <c r="HT154" s="104"/>
      <c r="HU154" s="104"/>
    </row>
    <row r="155" spans="1:229" ht="12" customHeight="1" x14ac:dyDescent="0.3">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103"/>
      <c r="AW155" s="103"/>
      <c r="AX155" s="103"/>
      <c r="AY155" s="103"/>
      <c r="AZ155" s="103"/>
      <c r="BA155" s="103"/>
      <c r="BB155" s="103"/>
      <c r="BC155" s="103"/>
      <c r="BD155" s="103"/>
      <c r="BE155" s="103"/>
      <c r="BF155" s="103"/>
      <c r="BG155" s="103"/>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104"/>
      <c r="CT155" s="104"/>
      <c r="CU155" s="104"/>
      <c r="CV155" s="104"/>
      <c r="CW155" s="104"/>
      <c r="CX155" s="104"/>
      <c r="CY155" s="104"/>
      <c r="CZ155" s="104"/>
      <c r="DA155" s="104"/>
      <c r="DB155" s="104"/>
      <c r="DC155" s="104"/>
      <c r="DD155" s="104"/>
      <c r="DE155" s="104"/>
      <c r="DF155" s="104"/>
      <c r="DG155" s="104"/>
      <c r="DH155" s="104"/>
      <c r="DI155" s="104"/>
      <c r="DJ155" s="104"/>
      <c r="DK155" s="104"/>
      <c r="DL155" s="104"/>
      <c r="DM155" s="104"/>
      <c r="DN155" s="104"/>
      <c r="DO155" s="104"/>
      <c r="DP155" s="104"/>
      <c r="DQ155" s="104"/>
      <c r="DR155" s="104"/>
      <c r="DS155" s="104"/>
      <c r="DT155" s="104"/>
      <c r="DU155" s="104"/>
      <c r="DV155" s="104"/>
      <c r="DW155" s="104"/>
      <c r="DX155" s="104"/>
      <c r="DY155" s="104"/>
      <c r="DZ155" s="104"/>
      <c r="EA155" s="104"/>
      <c r="EB155" s="104"/>
      <c r="EC155" s="104"/>
      <c r="ED155" s="104"/>
      <c r="EE155" s="104"/>
      <c r="EF155" s="104"/>
      <c r="EG155" s="104"/>
      <c r="EH155" s="104"/>
      <c r="EI155" s="104"/>
      <c r="EJ155" s="104"/>
      <c r="EK155" s="104"/>
      <c r="EL155" s="104"/>
      <c r="EM155" s="104"/>
      <c r="EN155" s="104"/>
      <c r="EO155" s="104"/>
      <c r="EP155" s="104"/>
      <c r="EQ155" s="104"/>
      <c r="ER155" s="104"/>
      <c r="ES155" s="104"/>
      <c r="ET155" s="104"/>
      <c r="EU155" s="104"/>
      <c r="EV155" s="104"/>
      <c r="EW155" s="104"/>
      <c r="EX155" s="104"/>
      <c r="EY155" s="104"/>
      <c r="EZ155" s="104"/>
      <c r="FA155" s="104"/>
      <c r="FB155" s="104"/>
      <c r="FC155" s="104"/>
      <c r="FD155" s="104"/>
      <c r="FE155" s="104"/>
      <c r="FF155" s="104"/>
      <c r="FG155" s="104"/>
      <c r="FH155" s="104"/>
      <c r="FI155" s="104"/>
      <c r="FJ155" s="104"/>
      <c r="FK155" s="104"/>
      <c r="FL155" s="104"/>
      <c r="FM155" s="104"/>
      <c r="FN155" s="104"/>
      <c r="FO155" s="104"/>
      <c r="FP155" s="104"/>
      <c r="FQ155" s="104"/>
      <c r="FR155" s="104"/>
      <c r="FS155" s="104"/>
      <c r="FT155" s="104"/>
      <c r="FU155" s="104"/>
      <c r="FV155" s="104"/>
      <c r="FW155" s="104"/>
      <c r="FX155" s="104"/>
      <c r="FY155" s="104"/>
      <c r="FZ155" s="104"/>
      <c r="GA155" s="104"/>
      <c r="GB155" s="104"/>
      <c r="GC155" s="104"/>
      <c r="GD155" s="104"/>
      <c r="GE155" s="104"/>
      <c r="GF155" s="104"/>
      <c r="GG155" s="104"/>
      <c r="GH155" s="104"/>
      <c r="GI155" s="104"/>
      <c r="GJ155" s="104"/>
      <c r="GK155" s="104"/>
      <c r="GL155" s="104"/>
      <c r="GM155" s="104"/>
      <c r="GN155" s="104"/>
      <c r="GO155" s="104"/>
      <c r="GP155" s="104"/>
      <c r="GQ155" s="104"/>
      <c r="GR155" s="104"/>
      <c r="GS155" s="104"/>
      <c r="GT155" s="104"/>
      <c r="GU155" s="104"/>
      <c r="GV155" s="104"/>
      <c r="GW155" s="104"/>
      <c r="GX155" s="104"/>
      <c r="GY155" s="104"/>
      <c r="GZ155" s="104"/>
      <c r="HA155" s="104"/>
      <c r="HB155" s="104"/>
      <c r="HC155" s="104"/>
      <c r="HD155" s="104"/>
      <c r="HE155" s="104"/>
      <c r="HF155" s="104"/>
      <c r="HG155" s="104"/>
      <c r="HH155" s="104"/>
      <c r="HI155" s="104"/>
      <c r="HJ155" s="104"/>
      <c r="HK155" s="104"/>
      <c r="HL155" s="104"/>
      <c r="HM155" s="104"/>
      <c r="HN155" s="104"/>
      <c r="HO155" s="104"/>
      <c r="HP155" s="104"/>
      <c r="HQ155" s="104"/>
      <c r="HR155" s="104"/>
      <c r="HS155" s="104"/>
      <c r="HT155" s="104"/>
      <c r="HU155" s="104"/>
    </row>
    <row r="156" spans="1:229" ht="12" customHeight="1" x14ac:dyDescent="0.3">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103"/>
      <c r="AW156" s="103"/>
      <c r="AX156" s="103"/>
      <c r="AY156" s="103"/>
      <c r="AZ156" s="103"/>
      <c r="BA156" s="103"/>
      <c r="BB156" s="103"/>
      <c r="BC156" s="103"/>
      <c r="BD156" s="103"/>
      <c r="BE156" s="103"/>
      <c r="BF156" s="103"/>
      <c r="BG156" s="103"/>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104"/>
      <c r="CT156" s="104"/>
      <c r="CU156" s="104"/>
      <c r="CV156" s="104"/>
      <c r="CW156" s="104"/>
      <c r="CX156" s="104"/>
      <c r="CY156" s="104"/>
      <c r="CZ156" s="104"/>
      <c r="DA156" s="104"/>
      <c r="DB156" s="104"/>
      <c r="DC156" s="104"/>
      <c r="DD156" s="104"/>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04"/>
      <c r="ET156" s="104"/>
      <c r="EU156" s="104"/>
      <c r="EV156" s="104"/>
      <c r="EW156" s="104"/>
      <c r="EX156" s="104"/>
      <c r="EY156" s="104"/>
      <c r="EZ156" s="104"/>
      <c r="FA156" s="104"/>
      <c r="FB156" s="104"/>
      <c r="FC156" s="104"/>
      <c r="FD156" s="104"/>
      <c r="FE156" s="104"/>
      <c r="FF156" s="104"/>
      <c r="FG156" s="104"/>
      <c r="FH156" s="104"/>
      <c r="FI156" s="104"/>
      <c r="FJ156" s="104"/>
      <c r="FK156" s="104"/>
      <c r="FL156" s="104"/>
      <c r="FM156" s="104"/>
      <c r="FN156" s="104"/>
      <c r="FO156" s="104"/>
      <c r="FP156" s="104"/>
      <c r="FQ156" s="104"/>
      <c r="FR156" s="104"/>
      <c r="FS156" s="104"/>
      <c r="FT156" s="104"/>
      <c r="FU156" s="104"/>
      <c r="FV156" s="104"/>
      <c r="FW156" s="104"/>
      <c r="FX156" s="104"/>
      <c r="FY156" s="104"/>
      <c r="FZ156" s="104"/>
      <c r="GA156" s="104"/>
      <c r="GB156" s="104"/>
      <c r="GC156" s="104"/>
      <c r="GD156" s="104"/>
      <c r="GE156" s="104"/>
      <c r="GF156" s="104"/>
      <c r="GG156" s="104"/>
      <c r="GH156" s="104"/>
      <c r="GI156" s="104"/>
      <c r="GJ156" s="104"/>
      <c r="GK156" s="104"/>
      <c r="GL156" s="104"/>
      <c r="GM156" s="104"/>
      <c r="GN156" s="104"/>
      <c r="GO156" s="104"/>
      <c r="GP156" s="104"/>
      <c r="GQ156" s="104"/>
      <c r="GR156" s="104"/>
      <c r="GS156" s="104"/>
      <c r="GT156" s="104"/>
      <c r="GU156" s="104"/>
      <c r="GV156" s="104"/>
      <c r="GW156" s="104"/>
      <c r="GX156" s="104"/>
      <c r="GY156" s="104"/>
      <c r="GZ156" s="104"/>
      <c r="HA156" s="104"/>
      <c r="HB156" s="104"/>
      <c r="HC156" s="104"/>
      <c r="HD156" s="104"/>
      <c r="HE156" s="104"/>
      <c r="HF156" s="104"/>
      <c r="HG156" s="104"/>
      <c r="HH156" s="104"/>
      <c r="HI156" s="104"/>
      <c r="HJ156" s="104"/>
      <c r="HK156" s="104"/>
      <c r="HL156" s="104"/>
      <c r="HM156" s="104"/>
      <c r="HN156" s="104"/>
      <c r="HO156" s="104"/>
      <c r="HP156" s="104"/>
      <c r="HQ156" s="104"/>
      <c r="HR156" s="104"/>
      <c r="HS156" s="104"/>
      <c r="HT156" s="104"/>
      <c r="HU156" s="104"/>
    </row>
    <row r="157" spans="1:229" ht="12" customHeight="1" x14ac:dyDescent="0.3">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103"/>
      <c r="AW157" s="103"/>
      <c r="AX157" s="103"/>
      <c r="AY157" s="103"/>
      <c r="AZ157" s="103"/>
      <c r="BA157" s="103"/>
      <c r="BB157" s="103"/>
      <c r="BC157" s="103"/>
      <c r="BD157" s="103"/>
      <c r="BE157" s="103"/>
      <c r="BF157" s="103"/>
      <c r="BG157" s="103"/>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c r="GU157" s="104"/>
      <c r="GV157" s="104"/>
      <c r="GW157" s="104"/>
      <c r="GX157" s="104"/>
      <c r="GY157" s="104"/>
      <c r="GZ157" s="104"/>
      <c r="HA157" s="104"/>
      <c r="HB157" s="104"/>
      <c r="HC157" s="104"/>
      <c r="HD157" s="104"/>
      <c r="HE157" s="104"/>
      <c r="HF157" s="104"/>
      <c r="HG157" s="104"/>
      <c r="HH157" s="104"/>
      <c r="HI157" s="104"/>
      <c r="HJ157" s="104"/>
      <c r="HK157" s="104"/>
      <c r="HL157" s="104"/>
      <c r="HM157" s="104"/>
      <c r="HN157" s="104"/>
      <c r="HO157" s="104"/>
      <c r="HP157" s="104"/>
      <c r="HQ157" s="104"/>
      <c r="HR157" s="104"/>
      <c r="HS157" s="104"/>
      <c r="HT157" s="104"/>
      <c r="HU157" s="104"/>
    </row>
    <row r="158" spans="1:229" ht="12" customHeight="1" x14ac:dyDescent="0.3">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103"/>
      <c r="AW158" s="103"/>
      <c r="AX158" s="103"/>
      <c r="AY158" s="103"/>
      <c r="AZ158" s="103"/>
      <c r="BA158" s="103"/>
      <c r="BB158" s="103"/>
      <c r="BC158" s="103"/>
      <c r="BD158" s="103"/>
      <c r="BE158" s="103"/>
      <c r="BF158" s="103"/>
      <c r="BG158" s="103"/>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c r="GU158" s="104"/>
      <c r="GV158" s="104"/>
      <c r="GW158" s="104"/>
      <c r="GX158" s="104"/>
      <c r="GY158" s="104"/>
      <c r="GZ158" s="104"/>
      <c r="HA158" s="104"/>
      <c r="HB158" s="104"/>
      <c r="HC158" s="104"/>
      <c r="HD158" s="104"/>
      <c r="HE158" s="104"/>
      <c r="HF158" s="104"/>
      <c r="HG158" s="104"/>
      <c r="HH158" s="104"/>
      <c r="HI158" s="104"/>
      <c r="HJ158" s="104"/>
      <c r="HK158" s="104"/>
      <c r="HL158" s="104"/>
      <c r="HM158" s="104"/>
      <c r="HN158" s="104"/>
      <c r="HO158" s="104"/>
      <c r="HP158" s="104"/>
      <c r="HQ158" s="104"/>
      <c r="HR158" s="104"/>
      <c r="HS158" s="104"/>
      <c r="HT158" s="104"/>
      <c r="HU158" s="104"/>
    </row>
    <row r="159" spans="1:229" ht="12" customHeight="1" x14ac:dyDescent="0.3">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103"/>
      <c r="AW159" s="103"/>
      <c r="AX159" s="103"/>
      <c r="AY159" s="103"/>
      <c r="AZ159" s="103"/>
      <c r="BA159" s="103"/>
      <c r="BB159" s="103"/>
      <c r="BC159" s="103"/>
      <c r="BD159" s="103"/>
      <c r="BE159" s="103"/>
      <c r="BF159" s="103"/>
      <c r="BG159" s="103"/>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c r="GU159" s="104"/>
      <c r="GV159" s="104"/>
      <c r="GW159" s="104"/>
      <c r="GX159" s="104"/>
      <c r="GY159" s="104"/>
      <c r="GZ159" s="104"/>
      <c r="HA159" s="104"/>
      <c r="HB159" s="104"/>
      <c r="HC159" s="104"/>
      <c r="HD159" s="104"/>
      <c r="HE159" s="104"/>
      <c r="HF159" s="104"/>
      <c r="HG159" s="104"/>
      <c r="HH159" s="104"/>
      <c r="HI159" s="104"/>
      <c r="HJ159" s="104"/>
      <c r="HK159" s="104"/>
      <c r="HL159" s="104"/>
      <c r="HM159" s="104"/>
      <c r="HN159" s="104"/>
      <c r="HO159" s="104"/>
      <c r="HP159" s="104"/>
      <c r="HQ159" s="104"/>
      <c r="HR159" s="104"/>
      <c r="HS159" s="104"/>
      <c r="HT159" s="104"/>
      <c r="HU159" s="104"/>
    </row>
    <row r="160" spans="1:229" ht="12" customHeight="1" x14ac:dyDescent="0.3">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103"/>
      <c r="AW160" s="103"/>
      <c r="AX160" s="103"/>
      <c r="AY160" s="103"/>
      <c r="AZ160" s="103"/>
      <c r="BA160" s="103"/>
      <c r="BB160" s="103"/>
      <c r="BC160" s="103"/>
      <c r="BD160" s="103"/>
      <c r="BE160" s="103"/>
      <c r="BF160" s="103"/>
      <c r="BG160" s="103"/>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04"/>
      <c r="DF160" s="104"/>
      <c r="DG160" s="104"/>
      <c r="DH160" s="104"/>
      <c r="DI160" s="104"/>
      <c r="DJ160" s="104"/>
      <c r="DK160" s="104"/>
      <c r="DL160" s="104"/>
      <c r="DM160" s="104"/>
      <c r="DN160" s="104"/>
      <c r="DO160" s="104"/>
      <c r="DP160" s="104"/>
      <c r="DQ160" s="104"/>
      <c r="DR160" s="104"/>
      <c r="DS160" s="104"/>
      <c r="DT160" s="104"/>
      <c r="DU160" s="104"/>
      <c r="DV160" s="104"/>
      <c r="DW160" s="104"/>
      <c r="DX160" s="104"/>
      <c r="DY160" s="104"/>
      <c r="DZ160" s="104"/>
      <c r="EA160" s="104"/>
      <c r="EB160" s="104"/>
      <c r="EC160" s="104"/>
      <c r="ED160" s="104"/>
      <c r="EE160" s="104"/>
      <c r="EF160" s="104"/>
      <c r="EG160" s="104"/>
      <c r="EH160" s="104"/>
      <c r="EI160" s="104"/>
      <c r="EJ160" s="104"/>
      <c r="EK160" s="104"/>
      <c r="EL160" s="104"/>
      <c r="EM160" s="104"/>
      <c r="EN160" s="104"/>
      <c r="EO160" s="104"/>
      <c r="EP160" s="104"/>
      <c r="EQ160" s="104"/>
      <c r="ER160" s="104"/>
      <c r="ES160" s="104"/>
      <c r="ET160" s="104"/>
      <c r="EU160" s="104"/>
      <c r="EV160" s="104"/>
      <c r="EW160" s="104"/>
      <c r="EX160" s="104"/>
      <c r="EY160" s="104"/>
      <c r="EZ160" s="104"/>
      <c r="FA160" s="104"/>
      <c r="FB160" s="104"/>
      <c r="FC160" s="104"/>
      <c r="FD160" s="104"/>
      <c r="FE160" s="104"/>
      <c r="FF160" s="104"/>
      <c r="FG160" s="104"/>
      <c r="FH160" s="104"/>
      <c r="FI160" s="104"/>
      <c r="FJ160" s="104"/>
      <c r="FK160" s="104"/>
      <c r="FL160" s="104"/>
      <c r="FM160" s="104"/>
      <c r="FN160" s="104"/>
      <c r="FO160" s="104"/>
      <c r="FP160" s="104"/>
      <c r="FQ160" s="104"/>
      <c r="FR160" s="104"/>
      <c r="FS160" s="104"/>
      <c r="FT160" s="104"/>
      <c r="FU160" s="104"/>
      <c r="FV160" s="104"/>
      <c r="FW160" s="104"/>
      <c r="FX160" s="104"/>
      <c r="FY160" s="104"/>
      <c r="FZ160" s="104"/>
      <c r="GA160" s="104"/>
      <c r="GB160" s="104"/>
      <c r="GC160" s="104"/>
      <c r="GD160" s="104"/>
      <c r="GE160" s="104"/>
      <c r="GF160" s="104"/>
      <c r="GG160" s="104"/>
      <c r="GH160" s="104"/>
      <c r="GI160" s="104"/>
      <c r="GJ160" s="104"/>
      <c r="GK160" s="104"/>
      <c r="GL160" s="104"/>
      <c r="GM160" s="104"/>
      <c r="GN160" s="104"/>
      <c r="GO160" s="104"/>
      <c r="GP160" s="104"/>
      <c r="GQ160" s="104"/>
      <c r="GR160" s="104"/>
      <c r="GS160" s="104"/>
      <c r="GT160" s="104"/>
      <c r="GU160" s="104"/>
      <c r="GV160" s="104"/>
      <c r="GW160" s="104"/>
      <c r="GX160" s="104"/>
      <c r="GY160" s="104"/>
      <c r="GZ160" s="104"/>
      <c r="HA160" s="104"/>
      <c r="HB160" s="104"/>
      <c r="HC160" s="104"/>
      <c r="HD160" s="104"/>
      <c r="HE160" s="104"/>
      <c r="HF160" s="104"/>
      <c r="HG160" s="104"/>
      <c r="HH160" s="104"/>
      <c r="HI160" s="104"/>
      <c r="HJ160" s="104"/>
      <c r="HK160" s="104"/>
      <c r="HL160" s="104"/>
      <c r="HM160" s="104"/>
      <c r="HN160" s="104"/>
      <c r="HO160" s="104"/>
      <c r="HP160" s="104"/>
      <c r="HQ160" s="104"/>
      <c r="HR160" s="104"/>
      <c r="HS160" s="104"/>
      <c r="HT160" s="104"/>
      <c r="HU160" s="104"/>
    </row>
    <row r="161" spans="1:229" ht="12" customHeight="1" x14ac:dyDescent="0.3">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103"/>
      <c r="AW161" s="103"/>
      <c r="AX161" s="103"/>
      <c r="AY161" s="103"/>
      <c r="AZ161" s="103"/>
      <c r="BA161" s="103"/>
      <c r="BB161" s="103"/>
      <c r="BC161" s="103"/>
      <c r="BD161" s="103"/>
      <c r="BE161" s="103"/>
      <c r="BF161" s="103"/>
      <c r="BG161" s="103"/>
      <c r="BH161" s="104"/>
      <c r="BI161" s="104"/>
      <c r="BJ161" s="104"/>
      <c r="BK161" s="104"/>
      <c r="BL161" s="104"/>
      <c r="BM161" s="104"/>
      <c r="BN161" s="104"/>
      <c r="BO161" s="104"/>
      <c r="BP161" s="104"/>
      <c r="BQ161" s="104"/>
      <c r="BR161" s="104"/>
      <c r="BS161" s="104"/>
      <c r="BT161" s="104"/>
      <c r="BU161" s="104"/>
      <c r="BV161" s="104"/>
      <c r="BW161" s="104"/>
      <c r="BX161" s="104"/>
      <c r="BY161" s="104"/>
      <c r="BZ161" s="104"/>
      <c r="CA161" s="104"/>
      <c r="CB161" s="104"/>
      <c r="CC161" s="104"/>
      <c r="CD161" s="104"/>
      <c r="CE161" s="104"/>
      <c r="CF161" s="104"/>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04"/>
      <c r="ET161" s="104"/>
      <c r="EU161" s="104"/>
      <c r="EV161" s="104"/>
      <c r="EW161" s="104"/>
      <c r="EX161" s="104"/>
      <c r="EY161" s="104"/>
      <c r="EZ161" s="104"/>
      <c r="FA161" s="104"/>
      <c r="FB161" s="104"/>
      <c r="FC161" s="104"/>
      <c r="FD161" s="104"/>
      <c r="FE161" s="104"/>
      <c r="FF161" s="104"/>
      <c r="FG161" s="104"/>
      <c r="FH161" s="104"/>
      <c r="FI161" s="104"/>
      <c r="FJ161" s="104"/>
      <c r="FK161" s="104"/>
      <c r="FL161" s="104"/>
      <c r="FM161" s="104"/>
      <c r="FN161" s="104"/>
      <c r="FO161" s="104"/>
      <c r="FP161" s="104"/>
      <c r="FQ161" s="104"/>
      <c r="FR161" s="104"/>
      <c r="FS161" s="104"/>
      <c r="FT161" s="104"/>
      <c r="FU161" s="104"/>
      <c r="FV161" s="104"/>
      <c r="FW161" s="104"/>
      <c r="FX161" s="104"/>
      <c r="FY161" s="104"/>
      <c r="FZ161" s="104"/>
      <c r="GA161" s="104"/>
      <c r="GB161" s="104"/>
      <c r="GC161" s="104"/>
      <c r="GD161" s="104"/>
      <c r="GE161" s="104"/>
      <c r="GF161" s="104"/>
      <c r="GG161" s="104"/>
      <c r="GH161" s="104"/>
      <c r="GI161" s="104"/>
      <c r="GJ161" s="104"/>
      <c r="GK161" s="104"/>
      <c r="GL161" s="104"/>
      <c r="GM161" s="104"/>
      <c r="GN161" s="104"/>
      <c r="GO161" s="104"/>
      <c r="GP161" s="104"/>
      <c r="GQ161" s="104"/>
      <c r="GR161" s="104"/>
      <c r="GS161" s="104"/>
      <c r="GT161" s="104"/>
      <c r="GU161" s="104"/>
      <c r="GV161" s="104"/>
      <c r="GW161" s="104"/>
      <c r="GX161" s="104"/>
      <c r="GY161" s="104"/>
      <c r="GZ161" s="104"/>
      <c r="HA161" s="104"/>
      <c r="HB161" s="104"/>
      <c r="HC161" s="104"/>
      <c r="HD161" s="104"/>
      <c r="HE161" s="104"/>
      <c r="HF161" s="104"/>
      <c r="HG161" s="104"/>
      <c r="HH161" s="104"/>
      <c r="HI161" s="104"/>
      <c r="HJ161" s="104"/>
      <c r="HK161" s="104"/>
      <c r="HL161" s="104"/>
      <c r="HM161" s="104"/>
      <c r="HN161" s="104"/>
      <c r="HO161" s="104"/>
      <c r="HP161" s="104"/>
      <c r="HQ161" s="104"/>
      <c r="HR161" s="104"/>
      <c r="HS161" s="104"/>
      <c r="HT161" s="104"/>
      <c r="HU161" s="104"/>
    </row>
    <row r="162" spans="1:229" ht="12" customHeight="1" x14ac:dyDescent="0.3">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103"/>
      <c r="AW162" s="103"/>
      <c r="AX162" s="103"/>
      <c r="AY162" s="103"/>
      <c r="AZ162" s="103"/>
      <c r="BA162" s="103"/>
      <c r="BB162" s="103"/>
      <c r="BC162" s="103"/>
      <c r="BD162" s="103"/>
      <c r="BE162" s="103"/>
      <c r="BF162" s="103"/>
      <c r="BG162" s="103"/>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c r="FA162" s="104"/>
      <c r="FB162" s="104"/>
      <c r="FC162" s="104"/>
      <c r="FD162" s="104"/>
      <c r="FE162" s="104"/>
      <c r="FF162" s="104"/>
      <c r="FG162" s="104"/>
      <c r="FH162" s="104"/>
      <c r="FI162" s="104"/>
      <c r="FJ162" s="104"/>
      <c r="FK162" s="104"/>
      <c r="FL162" s="104"/>
      <c r="FM162" s="104"/>
      <c r="FN162" s="104"/>
      <c r="FO162" s="104"/>
      <c r="FP162" s="104"/>
      <c r="FQ162" s="104"/>
      <c r="FR162" s="104"/>
      <c r="FS162" s="104"/>
      <c r="FT162" s="104"/>
      <c r="FU162" s="104"/>
      <c r="FV162" s="104"/>
      <c r="FW162" s="104"/>
      <c r="FX162" s="104"/>
      <c r="FY162" s="104"/>
      <c r="FZ162" s="104"/>
      <c r="GA162" s="104"/>
      <c r="GB162" s="104"/>
      <c r="GC162" s="104"/>
      <c r="GD162" s="104"/>
      <c r="GE162" s="104"/>
      <c r="GF162" s="104"/>
      <c r="GG162" s="104"/>
      <c r="GH162" s="104"/>
      <c r="GI162" s="104"/>
      <c r="GJ162" s="104"/>
      <c r="GK162" s="104"/>
      <c r="GL162" s="104"/>
      <c r="GM162" s="104"/>
      <c r="GN162" s="104"/>
      <c r="GO162" s="104"/>
      <c r="GP162" s="104"/>
      <c r="GQ162" s="104"/>
      <c r="GR162" s="104"/>
      <c r="GS162" s="104"/>
      <c r="GT162" s="104"/>
      <c r="GU162" s="104"/>
      <c r="GV162" s="104"/>
      <c r="GW162" s="104"/>
      <c r="GX162" s="104"/>
      <c r="GY162" s="104"/>
      <c r="GZ162" s="104"/>
      <c r="HA162" s="104"/>
      <c r="HB162" s="104"/>
      <c r="HC162" s="104"/>
      <c r="HD162" s="104"/>
      <c r="HE162" s="104"/>
      <c r="HF162" s="104"/>
      <c r="HG162" s="104"/>
      <c r="HH162" s="104"/>
      <c r="HI162" s="104"/>
      <c r="HJ162" s="104"/>
      <c r="HK162" s="104"/>
      <c r="HL162" s="104"/>
      <c r="HM162" s="104"/>
      <c r="HN162" s="104"/>
      <c r="HO162" s="104"/>
      <c r="HP162" s="104"/>
      <c r="HQ162" s="104"/>
      <c r="HR162" s="104"/>
      <c r="HS162" s="104"/>
      <c r="HT162" s="104"/>
      <c r="HU162" s="104"/>
    </row>
    <row r="163" spans="1:229" ht="12" customHeight="1" x14ac:dyDescent="0.3">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103"/>
      <c r="AW163" s="103"/>
      <c r="AX163" s="103"/>
      <c r="AY163" s="103"/>
      <c r="AZ163" s="103"/>
      <c r="BA163" s="103"/>
      <c r="BB163" s="103"/>
      <c r="BC163" s="103"/>
      <c r="BD163" s="103"/>
      <c r="BE163" s="103"/>
      <c r="BF163" s="103"/>
      <c r="BG163" s="103"/>
      <c r="BH163" s="104"/>
      <c r="BI163" s="104"/>
      <c r="BJ163" s="104"/>
      <c r="BK163" s="104"/>
      <c r="BL163" s="104"/>
      <c r="BM163" s="104"/>
      <c r="BN163" s="104"/>
      <c r="BO163" s="104"/>
      <c r="BP163" s="104"/>
      <c r="BQ163" s="104"/>
      <c r="BR163" s="104"/>
      <c r="BS163" s="104"/>
      <c r="BT163" s="104"/>
      <c r="BU163" s="104"/>
      <c r="BV163" s="104"/>
      <c r="BW163" s="104"/>
      <c r="BX163" s="104"/>
      <c r="BY163" s="104"/>
      <c r="BZ163" s="104"/>
      <c r="CA163" s="104"/>
      <c r="CB163" s="104"/>
      <c r="CC163" s="104"/>
      <c r="CD163" s="104"/>
      <c r="CE163" s="104"/>
      <c r="CF163" s="104"/>
      <c r="CG163" s="104"/>
      <c r="CH163" s="104"/>
      <c r="CI163" s="104"/>
      <c r="CJ163" s="104"/>
      <c r="CK163" s="104"/>
      <c r="CL163" s="104"/>
      <c r="CM163" s="104"/>
      <c r="CN163" s="104"/>
      <c r="CO163" s="104"/>
      <c r="CP163" s="104"/>
      <c r="CQ163" s="104"/>
      <c r="CR163" s="104"/>
      <c r="CS163" s="104"/>
      <c r="CT163" s="104"/>
      <c r="CU163" s="104"/>
      <c r="CV163" s="104"/>
      <c r="CW163" s="104"/>
      <c r="CX163" s="104"/>
      <c r="CY163" s="104"/>
      <c r="CZ163" s="104"/>
      <c r="DA163" s="104"/>
      <c r="DB163" s="104"/>
      <c r="DC163" s="104"/>
      <c r="DD163" s="104"/>
      <c r="DE163" s="104"/>
      <c r="DF163" s="104"/>
      <c r="DG163" s="104"/>
      <c r="DH163" s="104"/>
      <c r="DI163" s="104"/>
      <c r="DJ163" s="104"/>
      <c r="DK163" s="104"/>
      <c r="DL163" s="104"/>
      <c r="DM163" s="104"/>
      <c r="DN163" s="104"/>
      <c r="DO163" s="104"/>
      <c r="DP163" s="104"/>
      <c r="DQ163" s="104"/>
      <c r="DR163" s="104"/>
      <c r="DS163" s="104"/>
      <c r="DT163" s="104"/>
      <c r="DU163" s="104"/>
      <c r="DV163" s="104"/>
      <c r="DW163" s="104"/>
      <c r="DX163" s="104"/>
      <c r="DY163" s="104"/>
      <c r="DZ163" s="104"/>
      <c r="EA163" s="104"/>
      <c r="EB163" s="104"/>
      <c r="EC163" s="104"/>
      <c r="ED163" s="104"/>
      <c r="EE163" s="104"/>
      <c r="EF163" s="104"/>
      <c r="EG163" s="104"/>
      <c r="EH163" s="104"/>
      <c r="EI163" s="104"/>
      <c r="EJ163" s="104"/>
      <c r="EK163" s="104"/>
      <c r="EL163" s="104"/>
      <c r="EM163" s="104"/>
      <c r="EN163" s="104"/>
      <c r="EO163" s="104"/>
      <c r="EP163" s="104"/>
      <c r="EQ163" s="104"/>
      <c r="ER163" s="104"/>
      <c r="ES163" s="104"/>
      <c r="ET163" s="104"/>
      <c r="EU163" s="104"/>
      <c r="EV163" s="104"/>
      <c r="EW163" s="104"/>
      <c r="EX163" s="104"/>
      <c r="EY163" s="104"/>
      <c r="EZ163" s="104"/>
      <c r="FA163" s="104"/>
      <c r="FB163" s="104"/>
      <c r="FC163" s="104"/>
      <c r="FD163" s="104"/>
      <c r="FE163" s="104"/>
      <c r="FF163" s="104"/>
      <c r="FG163" s="104"/>
      <c r="FH163" s="104"/>
      <c r="FI163" s="104"/>
      <c r="FJ163" s="104"/>
      <c r="FK163" s="104"/>
      <c r="FL163" s="104"/>
      <c r="FM163" s="104"/>
      <c r="FN163" s="104"/>
      <c r="FO163" s="104"/>
      <c r="FP163" s="104"/>
      <c r="FQ163" s="104"/>
      <c r="FR163" s="104"/>
      <c r="FS163" s="104"/>
      <c r="FT163" s="104"/>
      <c r="FU163" s="104"/>
      <c r="FV163" s="104"/>
      <c r="FW163" s="104"/>
      <c r="FX163" s="104"/>
      <c r="FY163" s="104"/>
      <c r="FZ163" s="104"/>
      <c r="GA163" s="104"/>
      <c r="GB163" s="104"/>
      <c r="GC163" s="104"/>
      <c r="GD163" s="104"/>
      <c r="GE163" s="104"/>
      <c r="GF163" s="104"/>
      <c r="GG163" s="104"/>
      <c r="GH163" s="104"/>
      <c r="GI163" s="104"/>
      <c r="GJ163" s="104"/>
      <c r="GK163" s="104"/>
      <c r="GL163" s="104"/>
      <c r="GM163" s="104"/>
      <c r="GN163" s="104"/>
      <c r="GO163" s="104"/>
      <c r="GP163" s="104"/>
      <c r="GQ163" s="104"/>
      <c r="GR163" s="104"/>
      <c r="GS163" s="104"/>
      <c r="GT163" s="104"/>
      <c r="GU163" s="104"/>
      <c r="GV163" s="104"/>
      <c r="GW163" s="104"/>
      <c r="GX163" s="104"/>
      <c r="GY163" s="104"/>
      <c r="GZ163" s="104"/>
      <c r="HA163" s="104"/>
      <c r="HB163" s="104"/>
      <c r="HC163" s="104"/>
      <c r="HD163" s="104"/>
      <c r="HE163" s="104"/>
      <c r="HF163" s="104"/>
      <c r="HG163" s="104"/>
      <c r="HH163" s="104"/>
      <c r="HI163" s="104"/>
      <c r="HJ163" s="104"/>
      <c r="HK163" s="104"/>
      <c r="HL163" s="104"/>
      <c r="HM163" s="104"/>
      <c r="HN163" s="104"/>
      <c r="HO163" s="104"/>
      <c r="HP163" s="104"/>
      <c r="HQ163" s="104"/>
      <c r="HR163" s="104"/>
      <c r="HS163" s="104"/>
      <c r="HT163" s="104"/>
      <c r="HU163" s="104"/>
    </row>
    <row r="164" spans="1:229" ht="12" customHeight="1" x14ac:dyDescent="0.3">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103"/>
      <c r="AW164" s="103"/>
      <c r="AX164" s="103"/>
      <c r="AY164" s="103"/>
      <c r="AZ164" s="103"/>
      <c r="BA164" s="103"/>
      <c r="BB164" s="103"/>
      <c r="BC164" s="103"/>
      <c r="BD164" s="103"/>
      <c r="BE164" s="103"/>
      <c r="BF164" s="103"/>
      <c r="BG164" s="103"/>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4"/>
      <c r="CZ164" s="104"/>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4"/>
      <c r="GM164" s="104"/>
      <c r="GN164" s="104"/>
      <c r="GO164" s="104"/>
      <c r="GP164" s="104"/>
      <c r="GQ164" s="104"/>
      <c r="GR164" s="104"/>
      <c r="GS164" s="104"/>
      <c r="GT164" s="104"/>
      <c r="GU164" s="104"/>
      <c r="GV164" s="104"/>
      <c r="GW164" s="104"/>
      <c r="GX164" s="104"/>
      <c r="GY164" s="104"/>
      <c r="GZ164" s="104"/>
      <c r="HA164" s="104"/>
      <c r="HB164" s="104"/>
      <c r="HC164" s="104"/>
      <c r="HD164" s="104"/>
      <c r="HE164" s="104"/>
      <c r="HF164" s="104"/>
      <c r="HG164" s="104"/>
      <c r="HH164" s="104"/>
      <c r="HI164" s="104"/>
      <c r="HJ164" s="104"/>
      <c r="HK164" s="104"/>
      <c r="HL164" s="104"/>
      <c r="HM164" s="104"/>
      <c r="HN164" s="104"/>
      <c r="HO164" s="104"/>
      <c r="HP164" s="104"/>
      <c r="HQ164" s="104"/>
      <c r="HR164" s="104"/>
      <c r="HS164" s="104"/>
      <c r="HT164" s="104"/>
      <c r="HU164" s="104"/>
    </row>
    <row r="165" spans="1:229" ht="12" customHeight="1" x14ac:dyDescent="0.3">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103"/>
      <c r="AW165" s="103"/>
      <c r="AX165" s="103"/>
      <c r="AY165" s="103"/>
      <c r="AZ165" s="103"/>
      <c r="BA165" s="103"/>
      <c r="BB165" s="103"/>
      <c r="BC165" s="103"/>
      <c r="BD165" s="103"/>
      <c r="BE165" s="103"/>
      <c r="BF165" s="103"/>
      <c r="BG165" s="103"/>
      <c r="BH165" s="104"/>
      <c r="BI165" s="104"/>
      <c r="BJ165" s="104"/>
      <c r="BK165" s="104"/>
      <c r="BL165" s="104"/>
      <c r="BM165" s="104"/>
      <c r="BN165" s="104"/>
      <c r="BO165" s="104"/>
      <c r="BP165" s="104"/>
      <c r="BQ165" s="104"/>
      <c r="BR165" s="104"/>
      <c r="BS165" s="104"/>
      <c r="BT165" s="104"/>
      <c r="BU165" s="104"/>
      <c r="BV165" s="104"/>
      <c r="BW165" s="104"/>
      <c r="BX165" s="104"/>
      <c r="BY165" s="104"/>
      <c r="BZ165" s="104"/>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4"/>
      <c r="CX165" s="104"/>
      <c r="CY165" s="104"/>
      <c r="CZ165" s="104"/>
      <c r="DA165" s="104"/>
      <c r="DB165" s="104"/>
      <c r="DC165" s="104"/>
      <c r="DD165" s="104"/>
      <c r="DE165" s="104"/>
      <c r="DF165" s="104"/>
      <c r="DG165" s="104"/>
      <c r="DH165" s="104"/>
      <c r="DI165" s="104"/>
      <c r="DJ165" s="104"/>
      <c r="DK165" s="104"/>
      <c r="DL165" s="104"/>
      <c r="DM165" s="104"/>
      <c r="DN165" s="104"/>
      <c r="DO165" s="104"/>
      <c r="DP165" s="104"/>
      <c r="DQ165" s="104"/>
      <c r="DR165" s="104"/>
      <c r="DS165" s="104"/>
      <c r="DT165" s="104"/>
      <c r="DU165" s="104"/>
      <c r="DV165" s="104"/>
      <c r="DW165" s="104"/>
      <c r="DX165" s="104"/>
      <c r="DY165" s="104"/>
      <c r="DZ165" s="104"/>
      <c r="EA165" s="104"/>
      <c r="EB165" s="104"/>
      <c r="EC165" s="104"/>
      <c r="ED165" s="104"/>
      <c r="EE165" s="104"/>
      <c r="EF165" s="104"/>
      <c r="EG165" s="104"/>
      <c r="EH165" s="104"/>
      <c r="EI165" s="104"/>
      <c r="EJ165" s="104"/>
      <c r="EK165" s="104"/>
      <c r="EL165" s="104"/>
      <c r="EM165" s="104"/>
      <c r="EN165" s="104"/>
      <c r="EO165" s="104"/>
      <c r="EP165" s="104"/>
      <c r="EQ165" s="104"/>
      <c r="ER165" s="104"/>
      <c r="ES165" s="104"/>
      <c r="ET165" s="104"/>
      <c r="EU165" s="104"/>
      <c r="EV165" s="104"/>
      <c r="EW165" s="104"/>
      <c r="EX165" s="104"/>
      <c r="EY165" s="104"/>
      <c r="EZ165" s="104"/>
      <c r="FA165" s="104"/>
      <c r="FB165" s="104"/>
      <c r="FC165" s="104"/>
      <c r="FD165" s="104"/>
      <c r="FE165" s="104"/>
      <c r="FF165" s="104"/>
      <c r="FG165" s="104"/>
      <c r="FH165" s="104"/>
      <c r="FI165" s="104"/>
      <c r="FJ165" s="104"/>
      <c r="FK165" s="104"/>
      <c r="FL165" s="104"/>
      <c r="FM165" s="104"/>
      <c r="FN165" s="104"/>
      <c r="FO165" s="104"/>
      <c r="FP165" s="104"/>
      <c r="FQ165" s="104"/>
      <c r="FR165" s="104"/>
      <c r="FS165" s="104"/>
      <c r="FT165" s="104"/>
      <c r="FU165" s="104"/>
      <c r="FV165" s="104"/>
      <c r="FW165" s="104"/>
      <c r="FX165" s="104"/>
      <c r="FY165" s="104"/>
      <c r="FZ165" s="104"/>
      <c r="GA165" s="104"/>
      <c r="GB165" s="104"/>
      <c r="GC165" s="104"/>
      <c r="GD165" s="104"/>
      <c r="GE165" s="104"/>
      <c r="GF165" s="104"/>
      <c r="GG165" s="104"/>
      <c r="GH165" s="104"/>
      <c r="GI165" s="104"/>
      <c r="GJ165" s="104"/>
      <c r="GK165" s="104"/>
      <c r="GL165" s="104"/>
      <c r="GM165" s="104"/>
      <c r="GN165" s="104"/>
      <c r="GO165" s="104"/>
      <c r="GP165" s="104"/>
      <c r="GQ165" s="104"/>
      <c r="GR165" s="104"/>
      <c r="GS165" s="104"/>
      <c r="GT165" s="104"/>
      <c r="GU165" s="104"/>
      <c r="GV165" s="104"/>
      <c r="GW165" s="104"/>
      <c r="GX165" s="104"/>
      <c r="GY165" s="104"/>
      <c r="GZ165" s="104"/>
      <c r="HA165" s="104"/>
      <c r="HB165" s="104"/>
      <c r="HC165" s="104"/>
      <c r="HD165" s="104"/>
      <c r="HE165" s="104"/>
      <c r="HF165" s="104"/>
      <c r="HG165" s="104"/>
      <c r="HH165" s="104"/>
      <c r="HI165" s="104"/>
      <c r="HJ165" s="104"/>
      <c r="HK165" s="104"/>
      <c r="HL165" s="104"/>
      <c r="HM165" s="104"/>
      <c r="HN165" s="104"/>
      <c r="HO165" s="104"/>
      <c r="HP165" s="104"/>
      <c r="HQ165" s="104"/>
      <c r="HR165" s="104"/>
      <c r="HS165" s="104"/>
      <c r="HT165" s="104"/>
      <c r="HU165" s="104"/>
    </row>
    <row r="166" spans="1:229" ht="12" customHeight="1" x14ac:dyDescent="0.3">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103"/>
      <c r="AW166" s="103"/>
      <c r="AX166" s="103"/>
      <c r="AY166" s="103"/>
      <c r="AZ166" s="103"/>
      <c r="BA166" s="103"/>
      <c r="BB166" s="103"/>
      <c r="BC166" s="103"/>
      <c r="BD166" s="103"/>
      <c r="BE166" s="103"/>
      <c r="BF166" s="103"/>
      <c r="BG166" s="103"/>
      <c r="BH166" s="104"/>
      <c r="BI166" s="104"/>
      <c r="BJ166" s="104"/>
      <c r="BK166" s="104"/>
      <c r="BL166" s="104"/>
      <c r="BM166" s="104"/>
      <c r="BN166" s="104"/>
      <c r="BO166" s="104"/>
      <c r="BP166" s="104"/>
      <c r="BQ166" s="104"/>
      <c r="BR166" s="104"/>
      <c r="BS166" s="104"/>
      <c r="BT166" s="104"/>
      <c r="BU166" s="104"/>
      <c r="BV166" s="104"/>
      <c r="BW166" s="104"/>
      <c r="BX166" s="104"/>
      <c r="BY166" s="104"/>
      <c r="BZ166" s="104"/>
      <c r="CA166" s="104"/>
      <c r="CB166" s="104"/>
      <c r="CC166" s="104"/>
      <c r="CD166" s="104"/>
      <c r="CE166" s="104"/>
      <c r="CF166" s="104"/>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04"/>
      <c r="DF166" s="104"/>
      <c r="DG166" s="104"/>
      <c r="DH166" s="104"/>
      <c r="DI166" s="104"/>
      <c r="DJ166" s="104"/>
      <c r="DK166" s="104"/>
      <c r="DL166" s="104"/>
      <c r="DM166" s="104"/>
      <c r="DN166" s="104"/>
      <c r="DO166" s="104"/>
      <c r="DP166" s="104"/>
      <c r="DQ166" s="104"/>
      <c r="DR166" s="104"/>
      <c r="DS166" s="104"/>
      <c r="DT166" s="104"/>
      <c r="DU166" s="104"/>
      <c r="DV166" s="104"/>
      <c r="DW166" s="104"/>
      <c r="DX166" s="104"/>
      <c r="DY166" s="104"/>
      <c r="DZ166" s="104"/>
      <c r="EA166" s="104"/>
      <c r="EB166" s="104"/>
      <c r="EC166" s="104"/>
      <c r="ED166" s="104"/>
      <c r="EE166" s="104"/>
      <c r="EF166" s="104"/>
      <c r="EG166" s="104"/>
      <c r="EH166" s="104"/>
      <c r="EI166" s="104"/>
      <c r="EJ166" s="104"/>
      <c r="EK166" s="104"/>
      <c r="EL166" s="104"/>
      <c r="EM166" s="104"/>
      <c r="EN166" s="104"/>
      <c r="EO166" s="104"/>
      <c r="EP166" s="104"/>
      <c r="EQ166" s="104"/>
      <c r="ER166" s="104"/>
      <c r="ES166" s="104"/>
      <c r="ET166" s="104"/>
      <c r="EU166" s="104"/>
      <c r="EV166" s="104"/>
      <c r="EW166" s="104"/>
      <c r="EX166" s="104"/>
      <c r="EY166" s="104"/>
      <c r="EZ166" s="104"/>
      <c r="FA166" s="104"/>
      <c r="FB166" s="104"/>
      <c r="FC166" s="104"/>
      <c r="FD166" s="104"/>
      <c r="FE166" s="104"/>
      <c r="FF166" s="104"/>
      <c r="FG166" s="104"/>
      <c r="FH166" s="104"/>
      <c r="FI166" s="104"/>
      <c r="FJ166" s="104"/>
      <c r="FK166" s="104"/>
      <c r="FL166" s="104"/>
      <c r="FM166" s="104"/>
      <c r="FN166" s="104"/>
      <c r="FO166" s="104"/>
      <c r="FP166" s="104"/>
      <c r="FQ166" s="104"/>
      <c r="FR166" s="104"/>
      <c r="FS166" s="104"/>
      <c r="FT166" s="104"/>
      <c r="FU166" s="104"/>
      <c r="FV166" s="104"/>
      <c r="FW166" s="104"/>
      <c r="FX166" s="104"/>
      <c r="FY166" s="104"/>
      <c r="FZ166" s="104"/>
      <c r="GA166" s="104"/>
      <c r="GB166" s="104"/>
      <c r="GC166" s="104"/>
      <c r="GD166" s="104"/>
      <c r="GE166" s="104"/>
      <c r="GF166" s="104"/>
      <c r="GG166" s="104"/>
      <c r="GH166" s="104"/>
      <c r="GI166" s="104"/>
      <c r="GJ166" s="104"/>
      <c r="GK166" s="104"/>
      <c r="GL166" s="104"/>
      <c r="GM166" s="104"/>
      <c r="GN166" s="104"/>
      <c r="GO166" s="104"/>
      <c r="GP166" s="104"/>
      <c r="GQ166" s="104"/>
      <c r="GR166" s="104"/>
      <c r="GS166" s="104"/>
      <c r="GT166" s="104"/>
      <c r="GU166" s="104"/>
      <c r="GV166" s="104"/>
      <c r="GW166" s="104"/>
      <c r="GX166" s="104"/>
      <c r="GY166" s="104"/>
      <c r="GZ166" s="104"/>
      <c r="HA166" s="104"/>
      <c r="HB166" s="104"/>
      <c r="HC166" s="104"/>
      <c r="HD166" s="104"/>
      <c r="HE166" s="104"/>
      <c r="HF166" s="104"/>
      <c r="HG166" s="104"/>
      <c r="HH166" s="104"/>
      <c r="HI166" s="104"/>
      <c r="HJ166" s="104"/>
      <c r="HK166" s="104"/>
      <c r="HL166" s="104"/>
      <c r="HM166" s="104"/>
      <c r="HN166" s="104"/>
      <c r="HO166" s="104"/>
      <c r="HP166" s="104"/>
      <c r="HQ166" s="104"/>
      <c r="HR166" s="104"/>
      <c r="HS166" s="104"/>
      <c r="HT166" s="104"/>
      <c r="HU166" s="104"/>
    </row>
    <row r="167" spans="1:229" ht="12" customHeight="1" x14ac:dyDescent="0.3">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103"/>
      <c r="AW167" s="103"/>
      <c r="AX167" s="103"/>
      <c r="AY167" s="103"/>
      <c r="AZ167" s="103"/>
      <c r="BA167" s="103"/>
      <c r="BB167" s="103"/>
      <c r="BC167" s="103"/>
      <c r="BD167" s="103"/>
      <c r="BE167" s="103"/>
      <c r="BF167" s="103"/>
      <c r="BG167" s="103"/>
      <c r="BH167" s="104"/>
      <c r="BI167" s="104"/>
      <c r="BJ167" s="104"/>
      <c r="BK167" s="104"/>
      <c r="BL167" s="104"/>
      <c r="BM167" s="104"/>
      <c r="BN167" s="104"/>
      <c r="BO167" s="104"/>
      <c r="BP167" s="104"/>
      <c r="BQ167" s="104"/>
      <c r="BR167" s="104"/>
      <c r="BS167" s="104"/>
      <c r="BT167" s="104"/>
      <c r="BU167" s="104"/>
      <c r="BV167" s="104"/>
      <c r="BW167" s="104"/>
      <c r="BX167" s="104"/>
      <c r="BY167" s="104"/>
      <c r="BZ167" s="104"/>
      <c r="CA167" s="104"/>
      <c r="CB167" s="104"/>
      <c r="CC167" s="104"/>
      <c r="CD167" s="104"/>
      <c r="CE167" s="104"/>
      <c r="CF167" s="104"/>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04"/>
      <c r="DF167" s="104"/>
      <c r="DG167" s="104"/>
      <c r="DH167" s="104"/>
      <c r="DI167" s="104"/>
      <c r="DJ167" s="104"/>
      <c r="DK167" s="104"/>
      <c r="DL167" s="104"/>
      <c r="DM167" s="104"/>
      <c r="DN167" s="104"/>
      <c r="DO167" s="104"/>
      <c r="DP167" s="104"/>
      <c r="DQ167" s="104"/>
      <c r="DR167" s="104"/>
      <c r="DS167" s="104"/>
      <c r="DT167" s="104"/>
      <c r="DU167" s="104"/>
      <c r="DV167" s="104"/>
      <c r="DW167" s="104"/>
      <c r="DX167" s="104"/>
      <c r="DY167" s="104"/>
      <c r="DZ167" s="104"/>
      <c r="EA167" s="104"/>
      <c r="EB167" s="104"/>
      <c r="EC167" s="104"/>
      <c r="ED167" s="104"/>
      <c r="EE167" s="104"/>
      <c r="EF167" s="104"/>
      <c r="EG167" s="104"/>
      <c r="EH167" s="104"/>
      <c r="EI167" s="104"/>
      <c r="EJ167" s="104"/>
      <c r="EK167" s="104"/>
      <c r="EL167" s="104"/>
      <c r="EM167" s="104"/>
      <c r="EN167" s="104"/>
      <c r="EO167" s="104"/>
      <c r="EP167" s="104"/>
      <c r="EQ167" s="104"/>
      <c r="ER167" s="104"/>
      <c r="ES167" s="104"/>
      <c r="ET167" s="104"/>
      <c r="EU167" s="104"/>
      <c r="EV167" s="104"/>
      <c r="EW167" s="104"/>
      <c r="EX167" s="104"/>
      <c r="EY167" s="104"/>
      <c r="EZ167" s="104"/>
      <c r="FA167" s="104"/>
      <c r="FB167" s="104"/>
      <c r="FC167" s="104"/>
      <c r="FD167" s="104"/>
      <c r="FE167" s="104"/>
      <c r="FF167" s="104"/>
      <c r="FG167" s="104"/>
      <c r="FH167" s="104"/>
      <c r="FI167" s="104"/>
      <c r="FJ167" s="104"/>
      <c r="FK167" s="104"/>
      <c r="FL167" s="104"/>
      <c r="FM167" s="104"/>
      <c r="FN167" s="104"/>
      <c r="FO167" s="104"/>
      <c r="FP167" s="104"/>
      <c r="FQ167" s="104"/>
      <c r="FR167" s="104"/>
      <c r="FS167" s="104"/>
      <c r="FT167" s="104"/>
      <c r="FU167" s="104"/>
      <c r="FV167" s="104"/>
      <c r="FW167" s="104"/>
      <c r="FX167" s="104"/>
      <c r="FY167" s="104"/>
      <c r="FZ167" s="104"/>
      <c r="GA167" s="104"/>
      <c r="GB167" s="104"/>
      <c r="GC167" s="104"/>
      <c r="GD167" s="104"/>
      <c r="GE167" s="104"/>
      <c r="GF167" s="104"/>
      <c r="GG167" s="104"/>
      <c r="GH167" s="104"/>
      <c r="GI167" s="104"/>
      <c r="GJ167" s="104"/>
      <c r="GK167" s="104"/>
      <c r="GL167" s="104"/>
      <c r="GM167" s="104"/>
      <c r="GN167" s="104"/>
      <c r="GO167" s="104"/>
      <c r="GP167" s="104"/>
      <c r="GQ167" s="104"/>
      <c r="GR167" s="104"/>
      <c r="GS167" s="104"/>
      <c r="GT167" s="104"/>
      <c r="GU167" s="104"/>
      <c r="GV167" s="104"/>
      <c r="GW167" s="104"/>
      <c r="GX167" s="104"/>
      <c r="GY167" s="104"/>
      <c r="GZ167" s="104"/>
      <c r="HA167" s="104"/>
      <c r="HB167" s="104"/>
      <c r="HC167" s="104"/>
      <c r="HD167" s="104"/>
      <c r="HE167" s="104"/>
      <c r="HF167" s="104"/>
      <c r="HG167" s="104"/>
      <c r="HH167" s="104"/>
      <c r="HI167" s="104"/>
      <c r="HJ167" s="104"/>
      <c r="HK167" s="104"/>
      <c r="HL167" s="104"/>
      <c r="HM167" s="104"/>
      <c r="HN167" s="104"/>
      <c r="HO167" s="104"/>
      <c r="HP167" s="104"/>
      <c r="HQ167" s="104"/>
      <c r="HR167" s="104"/>
      <c r="HS167" s="104"/>
      <c r="HT167" s="104"/>
      <c r="HU167" s="104"/>
    </row>
    <row r="168" spans="1:229" ht="12" customHeight="1" x14ac:dyDescent="0.3">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103"/>
      <c r="AW168" s="103"/>
      <c r="AX168" s="103"/>
      <c r="AY168" s="103"/>
      <c r="AZ168" s="103"/>
      <c r="BA168" s="103"/>
      <c r="BB168" s="103"/>
      <c r="BC168" s="103"/>
      <c r="BD168" s="103"/>
      <c r="BE168" s="103"/>
      <c r="BF168" s="103"/>
      <c r="BG168" s="103"/>
      <c r="BH168" s="104"/>
      <c r="BI168" s="104"/>
      <c r="BJ168" s="104"/>
      <c r="BK168" s="104"/>
      <c r="BL168" s="104"/>
      <c r="BM168" s="104"/>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104"/>
      <c r="CR168" s="104"/>
      <c r="CS168" s="104"/>
      <c r="CT168" s="104"/>
      <c r="CU168" s="104"/>
      <c r="CV168" s="104"/>
      <c r="CW168" s="104"/>
      <c r="CX168" s="104"/>
      <c r="CY168" s="104"/>
      <c r="CZ168" s="104"/>
      <c r="DA168" s="104"/>
      <c r="DB168" s="104"/>
      <c r="DC168" s="104"/>
      <c r="DD168" s="104"/>
      <c r="DE168" s="104"/>
      <c r="DF168" s="104"/>
      <c r="DG168" s="104"/>
      <c r="DH168" s="104"/>
      <c r="DI168" s="104"/>
      <c r="DJ168" s="104"/>
      <c r="DK168" s="104"/>
      <c r="DL168" s="104"/>
      <c r="DM168" s="104"/>
      <c r="DN168" s="104"/>
      <c r="DO168" s="104"/>
      <c r="DP168" s="104"/>
      <c r="DQ168" s="104"/>
      <c r="DR168" s="104"/>
      <c r="DS168" s="104"/>
      <c r="DT168" s="104"/>
      <c r="DU168" s="104"/>
      <c r="DV168" s="104"/>
      <c r="DW168" s="104"/>
      <c r="DX168" s="104"/>
      <c r="DY168" s="104"/>
      <c r="DZ168" s="104"/>
      <c r="EA168" s="104"/>
      <c r="EB168" s="104"/>
      <c r="EC168" s="104"/>
      <c r="ED168" s="104"/>
      <c r="EE168" s="104"/>
      <c r="EF168" s="104"/>
      <c r="EG168" s="104"/>
      <c r="EH168" s="104"/>
      <c r="EI168" s="104"/>
      <c r="EJ168" s="104"/>
      <c r="EK168" s="104"/>
      <c r="EL168" s="104"/>
      <c r="EM168" s="104"/>
      <c r="EN168" s="104"/>
      <c r="EO168" s="104"/>
      <c r="EP168" s="104"/>
      <c r="EQ168" s="104"/>
      <c r="ER168" s="104"/>
      <c r="ES168" s="104"/>
      <c r="ET168" s="104"/>
      <c r="EU168" s="104"/>
      <c r="EV168" s="104"/>
      <c r="EW168" s="104"/>
      <c r="EX168" s="104"/>
      <c r="EY168" s="104"/>
      <c r="EZ168" s="104"/>
      <c r="FA168" s="104"/>
      <c r="FB168" s="104"/>
      <c r="FC168" s="104"/>
      <c r="FD168" s="104"/>
      <c r="FE168" s="104"/>
      <c r="FF168" s="104"/>
      <c r="FG168" s="104"/>
      <c r="FH168" s="104"/>
      <c r="FI168" s="104"/>
      <c r="FJ168" s="104"/>
      <c r="FK168" s="104"/>
      <c r="FL168" s="104"/>
      <c r="FM168" s="104"/>
      <c r="FN168" s="104"/>
      <c r="FO168" s="104"/>
      <c r="FP168" s="104"/>
      <c r="FQ168" s="104"/>
      <c r="FR168" s="104"/>
      <c r="FS168" s="104"/>
      <c r="FT168" s="104"/>
      <c r="FU168" s="104"/>
      <c r="FV168" s="104"/>
      <c r="FW168" s="104"/>
      <c r="FX168" s="104"/>
      <c r="FY168" s="104"/>
      <c r="FZ168" s="104"/>
      <c r="GA168" s="104"/>
      <c r="GB168" s="104"/>
      <c r="GC168" s="104"/>
      <c r="GD168" s="104"/>
      <c r="GE168" s="104"/>
      <c r="GF168" s="104"/>
      <c r="GG168" s="104"/>
      <c r="GH168" s="104"/>
      <c r="GI168" s="104"/>
      <c r="GJ168" s="104"/>
      <c r="GK168" s="104"/>
      <c r="GL168" s="104"/>
      <c r="GM168" s="104"/>
      <c r="GN168" s="104"/>
      <c r="GO168" s="104"/>
      <c r="GP168" s="104"/>
      <c r="GQ168" s="104"/>
      <c r="GR168" s="104"/>
      <c r="GS168" s="104"/>
      <c r="GT168" s="104"/>
      <c r="GU168" s="104"/>
      <c r="GV168" s="104"/>
      <c r="GW168" s="104"/>
      <c r="GX168" s="104"/>
      <c r="GY168" s="104"/>
      <c r="GZ168" s="104"/>
      <c r="HA168" s="104"/>
      <c r="HB168" s="104"/>
      <c r="HC168" s="104"/>
      <c r="HD168" s="104"/>
      <c r="HE168" s="104"/>
      <c r="HF168" s="104"/>
      <c r="HG168" s="104"/>
      <c r="HH168" s="104"/>
      <c r="HI168" s="104"/>
      <c r="HJ168" s="104"/>
      <c r="HK168" s="104"/>
      <c r="HL168" s="104"/>
      <c r="HM168" s="104"/>
      <c r="HN168" s="104"/>
      <c r="HO168" s="104"/>
      <c r="HP168" s="104"/>
      <c r="HQ168" s="104"/>
      <c r="HR168" s="104"/>
      <c r="HS168" s="104"/>
      <c r="HT168" s="104"/>
      <c r="HU168" s="104"/>
    </row>
    <row r="169" spans="1:229" ht="12" customHeight="1" x14ac:dyDescent="0.3">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103"/>
      <c r="AW169" s="103"/>
      <c r="AX169" s="103"/>
      <c r="AY169" s="103"/>
      <c r="AZ169" s="103"/>
      <c r="BA169" s="103"/>
      <c r="BB169" s="103"/>
      <c r="BC169" s="103"/>
      <c r="BD169" s="103"/>
      <c r="BE169" s="103"/>
      <c r="BF169" s="103"/>
      <c r="BG169" s="103"/>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c r="DJ169" s="104"/>
      <c r="DK169" s="104"/>
      <c r="DL169" s="104"/>
      <c r="DM169" s="104"/>
      <c r="DN169" s="104"/>
      <c r="DO169" s="104"/>
      <c r="DP169" s="104"/>
      <c r="DQ169" s="104"/>
      <c r="DR169" s="104"/>
      <c r="DS169" s="104"/>
      <c r="DT169" s="104"/>
      <c r="DU169" s="104"/>
      <c r="DV169" s="104"/>
      <c r="DW169" s="104"/>
      <c r="DX169" s="104"/>
      <c r="DY169" s="104"/>
      <c r="DZ169" s="104"/>
      <c r="EA169" s="104"/>
      <c r="EB169" s="104"/>
      <c r="EC169" s="104"/>
      <c r="ED169" s="104"/>
      <c r="EE169" s="104"/>
      <c r="EF169" s="104"/>
      <c r="EG169" s="104"/>
      <c r="EH169" s="104"/>
      <c r="EI169" s="104"/>
      <c r="EJ169" s="104"/>
      <c r="EK169" s="104"/>
      <c r="EL169" s="104"/>
      <c r="EM169" s="104"/>
      <c r="EN169" s="104"/>
      <c r="EO169" s="104"/>
      <c r="EP169" s="104"/>
      <c r="EQ169" s="104"/>
      <c r="ER169" s="104"/>
      <c r="ES169" s="104"/>
      <c r="ET169" s="104"/>
      <c r="EU169" s="104"/>
      <c r="EV169" s="104"/>
      <c r="EW169" s="104"/>
      <c r="EX169" s="104"/>
      <c r="EY169" s="104"/>
      <c r="EZ169" s="104"/>
      <c r="FA169" s="104"/>
      <c r="FB169" s="104"/>
      <c r="FC169" s="104"/>
      <c r="FD169" s="104"/>
      <c r="FE169" s="104"/>
      <c r="FF169" s="104"/>
      <c r="FG169" s="104"/>
      <c r="FH169" s="104"/>
      <c r="FI169" s="104"/>
      <c r="FJ169" s="104"/>
      <c r="FK169" s="104"/>
      <c r="FL169" s="104"/>
      <c r="FM169" s="104"/>
      <c r="FN169" s="104"/>
      <c r="FO169" s="104"/>
      <c r="FP169" s="104"/>
      <c r="FQ169" s="104"/>
      <c r="FR169" s="104"/>
      <c r="FS169" s="104"/>
      <c r="FT169" s="104"/>
      <c r="FU169" s="104"/>
      <c r="FV169" s="104"/>
      <c r="FW169" s="104"/>
      <c r="FX169" s="104"/>
      <c r="FY169" s="104"/>
      <c r="FZ169" s="104"/>
      <c r="GA169" s="104"/>
      <c r="GB169" s="104"/>
      <c r="GC169" s="104"/>
      <c r="GD169" s="104"/>
      <c r="GE169" s="104"/>
      <c r="GF169" s="104"/>
      <c r="GG169" s="104"/>
      <c r="GH169" s="104"/>
      <c r="GI169" s="104"/>
      <c r="GJ169" s="104"/>
      <c r="GK169" s="104"/>
      <c r="GL169" s="104"/>
      <c r="GM169" s="104"/>
      <c r="GN169" s="104"/>
      <c r="GO169" s="104"/>
      <c r="GP169" s="104"/>
      <c r="GQ169" s="104"/>
      <c r="GR169" s="104"/>
      <c r="GS169" s="104"/>
      <c r="GT169" s="104"/>
      <c r="GU169" s="104"/>
      <c r="GV169" s="104"/>
      <c r="GW169" s="104"/>
      <c r="GX169" s="104"/>
      <c r="GY169" s="104"/>
      <c r="GZ169" s="104"/>
      <c r="HA169" s="104"/>
      <c r="HB169" s="104"/>
      <c r="HC169" s="104"/>
      <c r="HD169" s="104"/>
      <c r="HE169" s="104"/>
      <c r="HF169" s="104"/>
      <c r="HG169" s="104"/>
      <c r="HH169" s="104"/>
      <c r="HI169" s="104"/>
      <c r="HJ169" s="104"/>
      <c r="HK169" s="104"/>
      <c r="HL169" s="104"/>
      <c r="HM169" s="104"/>
      <c r="HN169" s="104"/>
      <c r="HO169" s="104"/>
      <c r="HP169" s="104"/>
      <c r="HQ169" s="104"/>
      <c r="HR169" s="104"/>
      <c r="HS169" s="104"/>
      <c r="HT169" s="104"/>
      <c r="HU169" s="104"/>
    </row>
    <row r="170" spans="1:229" ht="12" customHeight="1" x14ac:dyDescent="0.3">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103"/>
      <c r="AW170" s="103"/>
      <c r="AX170" s="103"/>
      <c r="AY170" s="103"/>
      <c r="AZ170" s="103"/>
      <c r="BA170" s="103"/>
      <c r="BB170" s="103"/>
      <c r="BC170" s="103"/>
      <c r="BD170" s="103"/>
      <c r="BE170" s="103"/>
      <c r="BF170" s="103"/>
      <c r="BG170" s="103"/>
      <c r="BH170" s="104"/>
      <c r="BI170" s="104"/>
      <c r="BJ170" s="104"/>
      <c r="BK170" s="104"/>
      <c r="BL170" s="104"/>
      <c r="BM170" s="104"/>
      <c r="BN170" s="104"/>
      <c r="BO170" s="104"/>
      <c r="BP170" s="104"/>
      <c r="BQ170" s="104"/>
      <c r="BR170" s="104"/>
      <c r="BS170" s="104"/>
      <c r="BT170" s="104"/>
      <c r="BU170" s="104"/>
      <c r="BV170" s="104"/>
      <c r="BW170" s="104"/>
      <c r="BX170" s="104"/>
      <c r="BY170" s="104"/>
      <c r="BZ170" s="104"/>
      <c r="CA170" s="104"/>
      <c r="CB170" s="104"/>
      <c r="CC170" s="104"/>
      <c r="CD170" s="104"/>
      <c r="CE170" s="104"/>
      <c r="CF170" s="104"/>
      <c r="CG170" s="104"/>
      <c r="CH170" s="104"/>
      <c r="CI170" s="104"/>
      <c r="CJ170" s="104"/>
      <c r="CK170" s="104"/>
      <c r="CL170" s="104"/>
      <c r="CM170" s="104"/>
      <c r="CN170" s="104"/>
      <c r="CO170" s="104"/>
      <c r="CP170" s="104"/>
      <c r="CQ170" s="104"/>
      <c r="CR170" s="104"/>
      <c r="CS170" s="104"/>
      <c r="CT170" s="104"/>
      <c r="CU170" s="104"/>
      <c r="CV170" s="104"/>
      <c r="CW170" s="104"/>
      <c r="CX170" s="104"/>
      <c r="CY170" s="104"/>
      <c r="CZ170" s="104"/>
      <c r="DA170" s="104"/>
      <c r="DB170" s="104"/>
      <c r="DC170" s="104"/>
      <c r="DD170" s="104"/>
      <c r="DE170" s="104"/>
      <c r="DF170" s="104"/>
      <c r="DG170" s="104"/>
      <c r="DH170" s="104"/>
      <c r="DI170" s="104"/>
      <c r="DJ170" s="104"/>
      <c r="DK170" s="104"/>
      <c r="DL170" s="104"/>
      <c r="DM170" s="104"/>
      <c r="DN170" s="104"/>
      <c r="DO170" s="104"/>
      <c r="DP170" s="104"/>
      <c r="DQ170" s="104"/>
      <c r="DR170" s="104"/>
      <c r="DS170" s="104"/>
      <c r="DT170" s="104"/>
      <c r="DU170" s="104"/>
      <c r="DV170" s="104"/>
      <c r="DW170" s="104"/>
      <c r="DX170" s="104"/>
      <c r="DY170" s="104"/>
      <c r="DZ170" s="104"/>
      <c r="EA170" s="104"/>
      <c r="EB170" s="104"/>
      <c r="EC170" s="104"/>
      <c r="ED170" s="104"/>
      <c r="EE170" s="104"/>
      <c r="EF170" s="104"/>
      <c r="EG170" s="104"/>
      <c r="EH170" s="104"/>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4"/>
      <c r="FU170" s="104"/>
      <c r="FV170" s="104"/>
      <c r="FW170" s="104"/>
      <c r="FX170" s="104"/>
      <c r="FY170" s="104"/>
      <c r="FZ170" s="104"/>
      <c r="GA170" s="104"/>
      <c r="GB170" s="104"/>
      <c r="GC170" s="104"/>
      <c r="GD170" s="104"/>
      <c r="GE170" s="104"/>
      <c r="GF170" s="104"/>
      <c r="GG170" s="104"/>
      <c r="GH170" s="104"/>
      <c r="GI170" s="104"/>
      <c r="GJ170" s="104"/>
      <c r="GK170" s="104"/>
      <c r="GL170" s="104"/>
      <c r="GM170" s="104"/>
      <c r="GN170" s="104"/>
      <c r="GO170" s="104"/>
      <c r="GP170" s="104"/>
      <c r="GQ170" s="104"/>
      <c r="GR170" s="104"/>
      <c r="GS170" s="104"/>
      <c r="GT170" s="104"/>
      <c r="GU170" s="104"/>
      <c r="GV170" s="104"/>
      <c r="GW170" s="104"/>
      <c r="GX170" s="104"/>
      <c r="GY170" s="104"/>
      <c r="GZ170" s="104"/>
      <c r="HA170" s="104"/>
      <c r="HB170" s="104"/>
      <c r="HC170" s="104"/>
      <c r="HD170" s="104"/>
      <c r="HE170" s="104"/>
      <c r="HF170" s="104"/>
      <c r="HG170" s="104"/>
      <c r="HH170" s="104"/>
      <c r="HI170" s="104"/>
      <c r="HJ170" s="104"/>
      <c r="HK170" s="104"/>
      <c r="HL170" s="104"/>
      <c r="HM170" s="104"/>
      <c r="HN170" s="104"/>
      <c r="HO170" s="104"/>
      <c r="HP170" s="104"/>
      <c r="HQ170" s="104"/>
      <c r="HR170" s="104"/>
      <c r="HS170" s="104"/>
      <c r="HT170" s="104"/>
      <c r="HU170" s="104"/>
    </row>
    <row r="171" spans="1:229" ht="12" customHeight="1" x14ac:dyDescent="0.3">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103"/>
      <c r="AW171" s="103"/>
      <c r="AX171" s="103"/>
      <c r="AY171" s="103"/>
      <c r="AZ171" s="103"/>
      <c r="BA171" s="103"/>
      <c r="BB171" s="103"/>
      <c r="BC171" s="103"/>
      <c r="BD171" s="103"/>
      <c r="BE171" s="103"/>
      <c r="BF171" s="103"/>
      <c r="BG171" s="103"/>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04"/>
      <c r="DA171" s="104"/>
      <c r="DB171" s="104"/>
      <c r="DC171" s="104"/>
      <c r="DD171" s="104"/>
      <c r="DE171" s="104"/>
      <c r="DF171" s="104"/>
      <c r="DG171" s="104"/>
      <c r="DH171" s="104"/>
      <c r="DI171" s="104"/>
      <c r="DJ171" s="104"/>
      <c r="DK171" s="104"/>
      <c r="DL171" s="104"/>
      <c r="DM171" s="104"/>
      <c r="DN171" s="104"/>
      <c r="DO171" s="104"/>
      <c r="DP171" s="104"/>
      <c r="DQ171" s="104"/>
      <c r="DR171" s="104"/>
      <c r="DS171" s="104"/>
      <c r="DT171" s="104"/>
      <c r="DU171" s="104"/>
      <c r="DV171" s="104"/>
      <c r="DW171" s="104"/>
      <c r="DX171" s="104"/>
      <c r="DY171" s="104"/>
      <c r="DZ171" s="104"/>
      <c r="EA171" s="104"/>
      <c r="EB171" s="104"/>
      <c r="EC171" s="104"/>
      <c r="ED171" s="104"/>
      <c r="EE171" s="104"/>
      <c r="EF171" s="104"/>
      <c r="EG171" s="104"/>
      <c r="EH171" s="104"/>
      <c r="EI171" s="104"/>
      <c r="EJ171" s="104"/>
      <c r="EK171" s="104"/>
      <c r="EL171" s="104"/>
      <c r="EM171" s="104"/>
      <c r="EN171" s="104"/>
      <c r="EO171" s="104"/>
      <c r="EP171" s="104"/>
      <c r="EQ171" s="104"/>
      <c r="ER171" s="104"/>
      <c r="ES171" s="104"/>
      <c r="ET171" s="104"/>
      <c r="EU171" s="104"/>
      <c r="EV171" s="104"/>
      <c r="EW171" s="104"/>
      <c r="EX171" s="104"/>
      <c r="EY171" s="104"/>
      <c r="EZ171" s="104"/>
      <c r="FA171" s="104"/>
      <c r="FB171" s="104"/>
      <c r="FC171" s="104"/>
      <c r="FD171" s="104"/>
      <c r="FE171" s="104"/>
      <c r="FF171" s="104"/>
      <c r="FG171" s="104"/>
      <c r="FH171" s="104"/>
      <c r="FI171" s="104"/>
      <c r="FJ171" s="104"/>
      <c r="FK171" s="104"/>
      <c r="FL171" s="104"/>
      <c r="FM171" s="104"/>
      <c r="FN171" s="104"/>
      <c r="FO171" s="104"/>
      <c r="FP171" s="104"/>
      <c r="FQ171" s="104"/>
      <c r="FR171" s="104"/>
      <c r="FS171" s="104"/>
      <c r="FT171" s="104"/>
      <c r="FU171" s="104"/>
      <c r="FV171" s="104"/>
      <c r="FW171" s="104"/>
      <c r="FX171" s="104"/>
      <c r="FY171" s="104"/>
      <c r="FZ171" s="104"/>
      <c r="GA171" s="104"/>
      <c r="GB171" s="104"/>
      <c r="GC171" s="104"/>
      <c r="GD171" s="104"/>
      <c r="GE171" s="104"/>
      <c r="GF171" s="104"/>
      <c r="GG171" s="104"/>
      <c r="GH171" s="104"/>
      <c r="GI171" s="104"/>
      <c r="GJ171" s="104"/>
      <c r="GK171" s="104"/>
      <c r="GL171" s="104"/>
      <c r="GM171" s="104"/>
      <c r="GN171" s="104"/>
      <c r="GO171" s="104"/>
      <c r="GP171" s="104"/>
      <c r="GQ171" s="104"/>
      <c r="GR171" s="104"/>
      <c r="GS171" s="104"/>
      <c r="GT171" s="104"/>
      <c r="GU171" s="104"/>
      <c r="GV171" s="104"/>
      <c r="GW171" s="104"/>
      <c r="GX171" s="104"/>
      <c r="GY171" s="104"/>
      <c r="GZ171" s="104"/>
      <c r="HA171" s="104"/>
      <c r="HB171" s="104"/>
      <c r="HC171" s="104"/>
      <c r="HD171" s="104"/>
      <c r="HE171" s="104"/>
      <c r="HF171" s="104"/>
      <c r="HG171" s="104"/>
      <c r="HH171" s="104"/>
      <c r="HI171" s="104"/>
      <c r="HJ171" s="104"/>
      <c r="HK171" s="104"/>
      <c r="HL171" s="104"/>
      <c r="HM171" s="104"/>
      <c r="HN171" s="104"/>
      <c r="HO171" s="104"/>
      <c r="HP171" s="104"/>
      <c r="HQ171" s="104"/>
      <c r="HR171" s="104"/>
      <c r="HS171" s="104"/>
      <c r="HT171" s="104"/>
      <c r="HU171" s="104"/>
    </row>
    <row r="172" spans="1:229" ht="12" customHeight="1" x14ac:dyDescent="0.3">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103"/>
      <c r="AW172" s="103"/>
      <c r="AX172" s="103"/>
      <c r="AY172" s="103"/>
      <c r="AZ172" s="103"/>
      <c r="BA172" s="103"/>
      <c r="BB172" s="103"/>
      <c r="BC172" s="103"/>
      <c r="BD172" s="103"/>
      <c r="BE172" s="103"/>
      <c r="BF172" s="103"/>
      <c r="BG172" s="103"/>
      <c r="BH172" s="104"/>
      <c r="BI172" s="104"/>
      <c r="BJ172" s="104"/>
      <c r="BK172" s="104"/>
      <c r="BL172" s="104"/>
      <c r="BM172" s="104"/>
      <c r="BN172" s="104"/>
      <c r="BO172" s="104"/>
      <c r="BP172" s="104"/>
      <c r="BQ172" s="104"/>
      <c r="BR172" s="104"/>
      <c r="BS172" s="104"/>
      <c r="BT172" s="104"/>
      <c r="BU172" s="104"/>
      <c r="BV172" s="104"/>
      <c r="BW172" s="104"/>
      <c r="BX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c r="DA172" s="104"/>
      <c r="DB172" s="104"/>
      <c r="DC172" s="104"/>
      <c r="DD172" s="104"/>
      <c r="DE172" s="104"/>
      <c r="DF172" s="104"/>
      <c r="DG172" s="104"/>
      <c r="DH172" s="104"/>
      <c r="DI172" s="104"/>
      <c r="DJ172" s="104"/>
      <c r="DK172" s="104"/>
      <c r="DL172" s="104"/>
      <c r="DM172" s="104"/>
      <c r="DN172" s="104"/>
      <c r="DO172" s="104"/>
      <c r="DP172" s="104"/>
      <c r="DQ172" s="104"/>
      <c r="DR172" s="104"/>
      <c r="DS172" s="104"/>
      <c r="DT172" s="104"/>
      <c r="DU172" s="104"/>
      <c r="DV172" s="104"/>
      <c r="DW172" s="104"/>
      <c r="DX172" s="104"/>
      <c r="DY172" s="104"/>
      <c r="DZ172" s="104"/>
      <c r="EA172" s="104"/>
      <c r="EB172" s="104"/>
      <c r="EC172" s="104"/>
      <c r="ED172" s="104"/>
      <c r="EE172" s="104"/>
      <c r="EF172" s="104"/>
      <c r="EG172" s="104"/>
      <c r="EH172" s="104"/>
      <c r="EI172" s="104"/>
      <c r="EJ172" s="104"/>
      <c r="EK172" s="104"/>
      <c r="EL172" s="104"/>
      <c r="EM172" s="104"/>
      <c r="EN172" s="104"/>
      <c r="EO172" s="104"/>
      <c r="EP172" s="104"/>
      <c r="EQ172" s="104"/>
      <c r="ER172" s="104"/>
      <c r="ES172" s="104"/>
      <c r="ET172" s="104"/>
      <c r="EU172" s="104"/>
      <c r="EV172" s="104"/>
      <c r="EW172" s="104"/>
      <c r="EX172" s="104"/>
      <c r="EY172" s="104"/>
      <c r="EZ172" s="104"/>
      <c r="FA172" s="104"/>
      <c r="FB172" s="104"/>
      <c r="FC172" s="104"/>
      <c r="FD172" s="104"/>
      <c r="FE172" s="104"/>
      <c r="FF172" s="104"/>
      <c r="FG172" s="104"/>
      <c r="FH172" s="104"/>
      <c r="FI172" s="104"/>
      <c r="FJ172" s="104"/>
      <c r="FK172" s="104"/>
      <c r="FL172" s="104"/>
      <c r="FM172" s="104"/>
      <c r="FN172" s="104"/>
      <c r="FO172" s="104"/>
      <c r="FP172" s="104"/>
      <c r="FQ172" s="104"/>
      <c r="FR172" s="104"/>
      <c r="FS172" s="104"/>
      <c r="FT172" s="104"/>
      <c r="FU172" s="104"/>
      <c r="FV172" s="104"/>
      <c r="FW172" s="104"/>
      <c r="FX172" s="104"/>
      <c r="FY172" s="104"/>
      <c r="FZ172" s="104"/>
      <c r="GA172" s="104"/>
      <c r="GB172" s="104"/>
      <c r="GC172" s="104"/>
      <c r="GD172" s="104"/>
      <c r="GE172" s="104"/>
      <c r="GF172" s="104"/>
      <c r="GG172" s="104"/>
      <c r="GH172" s="104"/>
      <c r="GI172" s="104"/>
      <c r="GJ172" s="104"/>
      <c r="GK172" s="104"/>
      <c r="GL172" s="104"/>
      <c r="GM172" s="104"/>
      <c r="GN172" s="104"/>
      <c r="GO172" s="104"/>
      <c r="GP172" s="104"/>
      <c r="GQ172" s="104"/>
      <c r="GR172" s="104"/>
      <c r="GS172" s="104"/>
      <c r="GT172" s="104"/>
      <c r="GU172" s="104"/>
      <c r="GV172" s="104"/>
      <c r="GW172" s="104"/>
      <c r="GX172" s="104"/>
      <c r="GY172" s="104"/>
      <c r="GZ172" s="104"/>
      <c r="HA172" s="104"/>
      <c r="HB172" s="104"/>
      <c r="HC172" s="104"/>
      <c r="HD172" s="104"/>
      <c r="HE172" s="104"/>
      <c r="HF172" s="104"/>
      <c r="HG172" s="104"/>
      <c r="HH172" s="104"/>
      <c r="HI172" s="104"/>
      <c r="HJ172" s="104"/>
      <c r="HK172" s="104"/>
      <c r="HL172" s="104"/>
      <c r="HM172" s="104"/>
      <c r="HN172" s="104"/>
      <c r="HO172" s="104"/>
      <c r="HP172" s="104"/>
      <c r="HQ172" s="104"/>
      <c r="HR172" s="104"/>
      <c r="HS172" s="104"/>
      <c r="HT172" s="104"/>
      <c r="HU172" s="104"/>
    </row>
    <row r="173" spans="1:229" ht="12" customHeight="1" x14ac:dyDescent="0.3">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103"/>
      <c r="AW173" s="103"/>
      <c r="AX173" s="103"/>
      <c r="AY173" s="103"/>
      <c r="AZ173" s="103"/>
      <c r="BA173" s="103"/>
      <c r="BB173" s="103"/>
      <c r="BC173" s="103"/>
      <c r="BD173" s="103"/>
      <c r="BE173" s="103"/>
      <c r="BF173" s="103"/>
      <c r="BG173" s="103"/>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c r="DB173" s="104"/>
      <c r="DC173" s="104"/>
      <c r="DD173" s="104"/>
      <c r="DE173" s="104"/>
      <c r="DF173" s="104"/>
      <c r="DG173" s="104"/>
      <c r="DH173" s="104"/>
      <c r="DI173" s="104"/>
      <c r="DJ173" s="104"/>
      <c r="DK173" s="104"/>
      <c r="DL173" s="104"/>
      <c r="DM173" s="104"/>
      <c r="DN173" s="104"/>
      <c r="DO173" s="104"/>
      <c r="DP173" s="104"/>
      <c r="DQ173" s="104"/>
      <c r="DR173" s="104"/>
      <c r="DS173" s="104"/>
      <c r="DT173" s="104"/>
      <c r="DU173" s="104"/>
      <c r="DV173" s="104"/>
      <c r="DW173" s="104"/>
      <c r="DX173" s="104"/>
      <c r="DY173" s="104"/>
      <c r="DZ173" s="104"/>
      <c r="EA173" s="104"/>
      <c r="EB173" s="104"/>
      <c r="EC173" s="104"/>
      <c r="ED173" s="104"/>
      <c r="EE173" s="104"/>
      <c r="EF173" s="104"/>
      <c r="EG173" s="104"/>
      <c r="EH173" s="104"/>
      <c r="EI173" s="104"/>
      <c r="EJ173" s="104"/>
      <c r="EK173" s="104"/>
      <c r="EL173" s="104"/>
      <c r="EM173" s="104"/>
      <c r="EN173" s="104"/>
      <c r="EO173" s="104"/>
      <c r="EP173" s="104"/>
      <c r="EQ173" s="104"/>
      <c r="ER173" s="104"/>
      <c r="ES173" s="104"/>
      <c r="ET173" s="104"/>
      <c r="EU173" s="104"/>
      <c r="EV173" s="104"/>
      <c r="EW173" s="104"/>
      <c r="EX173" s="104"/>
      <c r="EY173" s="104"/>
      <c r="EZ173" s="104"/>
      <c r="FA173" s="104"/>
      <c r="FB173" s="104"/>
      <c r="FC173" s="104"/>
      <c r="FD173" s="104"/>
      <c r="FE173" s="104"/>
      <c r="FF173" s="104"/>
      <c r="FG173" s="104"/>
      <c r="FH173" s="104"/>
      <c r="FI173" s="104"/>
      <c r="FJ173" s="104"/>
      <c r="FK173" s="104"/>
      <c r="FL173" s="104"/>
      <c r="FM173" s="104"/>
      <c r="FN173" s="104"/>
      <c r="FO173" s="104"/>
      <c r="FP173" s="104"/>
      <c r="FQ173" s="104"/>
      <c r="FR173" s="104"/>
      <c r="FS173" s="104"/>
      <c r="FT173" s="104"/>
      <c r="FU173" s="104"/>
      <c r="FV173" s="104"/>
      <c r="FW173" s="104"/>
      <c r="FX173" s="104"/>
      <c r="FY173" s="104"/>
      <c r="FZ173" s="104"/>
      <c r="GA173" s="104"/>
      <c r="GB173" s="104"/>
      <c r="GC173" s="104"/>
      <c r="GD173" s="104"/>
      <c r="GE173" s="104"/>
      <c r="GF173" s="104"/>
      <c r="GG173" s="104"/>
      <c r="GH173" s="104"/>
      <c r="GI173" s="104"/>
      <c r="GJ173" s="104"/>
      <c r="GK173" s="104"/>
      <c r="GL173" s="104"/>
      <c r="GM173" s="104"/>
      <c r="GN173" s="104"/>
      <c r="GO173" s="104"/>
      <c r="GP173" s="104"/>
      <c r="GQ173" s="104"/>
      <c r="GR173" s="104"/>
      <c r="GS173" s="104"/>
      <c r="GT173" s="104"/>
      <c r="GU173" s="104"/>
      <c r="GV173" s="104"/>
      <c r="GW173" s="104"/>
      <c r="GX173" s="104"/>
      <c r="GY173" s="104"/>
      <c r="GZ173" s="104"/>
      <c r="HA173" s="104"/>
      <c r="HB173" s="104"/>
      <c r="HC173" s="104"/>
      <c r="HD173" s="104"/>
      <c r="HE173" s="104"/>
      <c r="HF173" s="104"/>
      <c r="HG173" s="104"/>
      <c r="HH173" s="104"/>
      <c r="HI173" s="104"/>
      <c r="HJ173" s="104"/>
      <c r="HK173" s="104"/>
      <c r="HL173" s="104"/>
      <c r="HM173" s="104"/>
      <c r="HN173" s="104"/>
      <c r="HO173" s="104"/>
      <c r="HP173" s="104"/>
      <c r="HQ173" s="104"/>
      <c r="HR173" s="104"/>
      <c r="HS173" s="104"/>
      <c r="HT173" s="104"/>
      <c r="HU173" s="104"/>
    </row>
    <row r="174" spans="1:229" ht="12" customHeight="1" x14ac:dyDescent="0.3">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103"/>
      <c r="AW174" s="103"/>
      <c r="AX174" s="103"/>
      <c r="AY174" s="103"/>
      <c r="AZ174" s="103"/>
      <c r="BA174" s="103"/>
      <c r="BB174" s="103"/>
      <c r="BC174" s="103"/>
      <c r="BD174" s="103"/>
      <c r="BE174" s="103"/>
      <c r="BF174" s="103"/>
      <c r="BG174" s="103"/>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104"/>
      <c r="CR174" s="104"/>
      <c r="CS174" s="104"/>
      <c r="CT174" s="104"/>
      <c r="CU174" s="104"/>
      <c r="CV174" s="104"/>
      <c r="CW174" s="104"/>
      <c r="CX174" s="104"/>
      <c r="CY174" s="104"/>
      <c r="CZ174" s="104"/>
      <c r="DA174" s="104"/>
      <c r="DB174" s="104"/>
      <c r="DC174" s="104"/>
      <c r="DD174" s="104"/>
      <c r="DE174" s="104"/>
      <c r="DF174" s="104"/>
      <c r="DG174" s="104"/>
      <c r="DH174" s="104"/>
      <c r="DI174" s="104"/>
      <c r="DJ174" s="104"/>
      <c r="DK174" s="104"/>
      <c r="DL174" s="104"/>
      <c r="DM174" s="104"/>
      <c r="DN174" s="104"/>
      <c r="DO174" s="104"/>
      <c r="DP174" s="104"/>
      <c r="DQ174" s="104"/>
      <c r="DR174" s="104"/>
      <c r="DS174" s="104"/>
      <c r="DT174" s="104"/>
      <c r="DU174" s="104"/>
      <c r="DV174" s="104"/>
      <c r="DW174" s="104"/>
      <c r="DX174" s="104"/>
      <c r="DY174" s="104"/>
      <c r="DZ174" s="104"/>
      <c r="EA174" s="104"/>
      <c r="EB174" s="104"/>
      <c r="EC174" s="104"/>
      <c r="ED174" s="104"/>
      <c r="EE174" s="104"/>
      <c r="EF174" s="104"/>
      <c r="EG174" s="104"/>
      <c r="EH174" s="104"/>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4"/>
      <c r="FU174" s="104"/>
      <c r="FV174" s="104"/>
      <c r="FW174" s="104"/>
      <c r="FX174" s="104"/>
      <c r="FY174" s="104"/>
      <c r="FZ174" s="104"/>
      <c r="GA174" s="104"/>
      <c r="GB174" s="104"/>
      <c r="GC174" s="104"/>
      <c r="GD174" s="104"/>
      <c r="GE174" s="104"/>
      <c r="GF174" s="104"/>
      <c r="GG174" s="104"/>
      <c r="GH174" s="104"/>
      <c r="GI174" s="104"/>
      <c r="GJ174" s="104"/>
      <c r="GK174" s="104"/>
      <c r="GL174" s="104"/>
      <c r="GM174" s="104"/>
      <c r="GN174" s="104"/>
      <c r="GO174" s="104"/>
      <c r="GP174" s="104"/>
      <c r="GQ174" s="104"/>
      <c r="GR174" s="104"/>
      <c r="GS174" s="104"/>
      <c r="GT174" s="104"/>
      <c r="GU174" s="104"/>
      <c r="GV174" s="104"/>
      <c r="GW174" s="104"/>
      <c r="GX174" s="104"/>
      <c r="GY174" s="104"/>
      <c r="GZ174" s="104"/>
      <c r="HA174" s="104"/>
      <c r="HB174" s="104"/>
      <c r="HC174" s="104"/>
      <c r="HD174" s="104"/>
      <c r="HE174" s="104"/>
      <c r="HF174" s="104"/>
      <c r="HG174" s="104"/>
      <c r="HH174" s="104"/>
      <c r="HI174" s="104"/>
      <c r="HJ174" s="104"/>
      <c r="HK174" s="104"/>
      <c r="HL174" s="104"/>
      <c r="HM174" s="104"/>
      <c r="HN174" s="104"/>
      <c r="HO174" s="104"/>
      <c r="HP174" s="104"/>
      <c r="HQ174" s="104"/>
      <c r="HR174" s="104"/>
      <c r="HS174" s="104"/>
      <c r="HT174" s="104"/>
      <c r="HU174" s="104"/>
    </row>
    <row r="175" spans="1:229" ht="12" customHeight="1" x14ac:dyDescent="0.3">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103"/>
      <c r="AW175" s="103"/>
      <c r="AX175" s="103"/>
      <c r="AY175" s="103"/>
      <c r="AZ175" s="103"/>
      <c r="BA175" s="103"/>
      <c r="BB175" s="103"/>
      <c r="BC175" s="103"/>
      <c r="BD175" s="103"/>
      <c r="BE175" s="103"/>
      <c r="BF175" s="103"/>
      <c r="BG175" s="103"/>
      <c r="BH175" s="104"/>
      <c r="BI175" s="104"/>
      <c r="BJ175" s="104"/>
      <c r="BK175" s="104"/>
      <c r="BL175" s="104"/>
      <c r="BM175" s="104"/>
      <c r="BN175" s="104"/>
      <c r="BO175" s="104"/>
      <c r="BP175" s="104"/>
      <c r="BQ175" s="104"/>
      <c r="BR175" s="104"/>
      <c r="BS175" s="104"/>
      <c r="BT175" s="104"/>
      <c r="BU175" s="104"/>
      <c r="BV175" s="104"/>
      <c r="BW175" s="104"/>
      <c r="BX175" s="104"/>
      <c r="BY175" s="104"/>
      <c r="BZ175" s="104"/>
      <c r="CA175" s="104"/>
      <c r="CB175" s="104"/>
      <c r="CC175" s="104"/>
      <c r="CD175" s="104"/>
      <c r="CE175" s="104"/>
      <c r="CF175" s="104"/>
      <c r="CG175" s="104"/>
      <c r="CH175" s="104"/>
      <c r="CI175" s="104"/>
      <c r="CJ175" s="104"/>
      <c r="CK175" s="104"/>
      <c r="CL175" s="104"/>
      <c r="CM175" s="104"/>
      <c r="CN175" s="104"/>
      <c r="CO175" s="104"/>
      <c r="CP175" s="104"/>
      <c r="CQ175" s="104"/>
      <c r="CR175" s="104"/>
      <c r="CS175" s="104"/>
      <c r="CT175" s="104"/>
      <c r="CU175" s="104"/>
      <c r="CV175" s="104"/>
      <c r="CW175" s="104"/>
      <c r="CX175" s="104"/>
      <c r="CY175" s="104"/>
      <c r="CZ175" s="104"/>
      <c r="DA175" s="104"/>
      <c r="DB175" s="104"/>
      <c r="DC175" s="104"/>
      <c r="DD175" s="104"/>
      <c r="DE175" s="104"/>
      <c r="DF175" s="104"/>
      <c r="DG175" s="104"/>
      <c r="DH175" s="104"/>
      <c r="DI175" s="104"/>
      <c r="DJ175" s="104"/>
      <c r="DK175" s="104"/>
      <c r="DL175" s="104"/>
      <c r="DM175" s="104"/>
      <c r="DN175" s="104"/>
      <c r="DO175" s="104"/>
      <c r="DP175" s="104"/>
      <c r="DQ175" s="104"/>
      <c r="DR175" s="104"/>
      <c r="DS175" s="104"/>
      <c r="DT175" s="104"/>
      <c r="DU175" s="104"/>
      <c r="DV175" s="104"/>
      <c r="DW175" s="104"/>
      <c r="DX175" s="104"/>
      <c r="DY175" s="104"/>
      <c r="DZ175" s="104"/>
      <c r="EA175" s="104"/>
      <c r="EB175" s="104"/>
      <c r="EC175" s="104"/>
      <c r="ED175" s="104"/>
      <c r="EE175" s="104"/>
      <c r="EF175" s="104"/>
      <c r="EG175" s="104"/>
      <c r="EH175" s="104"/>
      <c r="EI175" s="104"/>
      <c r="EJ175" s="104"/>
      <c r="EK175" s="104"/>
      <c r="EL175" s="104"/>
      <c r="EM175" s="104"/>
      <c r="EN175" s="104"/>
      <c r="EO175" s="104"/>
      <c r="EP175" s="104"/>
      <c r="EQ175" s="104"/>
      <c r="ER175" s="104"/>
      <c r="ES175" s="104"/>
      <c r="ET175" s="104"/>
      <c r="EU175" s="104"/>
      <c r="EV175" s="104"/>
      <c r="EW175" s="104"/>
      <c r="EX175" s="104"/>
      <c r="EY175" s="104"/>
      <c r="EZ175" s="104"/>
      <c r="FA175" s="104"/>
      <c r="FB175" s="104"/>
      <c r="FC175" s="104"/>
      <c r="FD175" s="104"/>
      <c r="FE175" s="104"/>
      <c r="FF175" s="104"/>
      <c r="FG175" s="104"/>
      <c r="FH175" s="104"/>
      <c r="FI175" s="104"/>
      <c r="FJ175" s="104"/>
      <c r="FK175" s="104"/>
      <c r="FL175" s="104"/>
      <c r="FM175" s="104"/>
      <c r="FN175" s="104"/>
      <c r="FO175" s="104"/>
      <c r="FP175" s="104"/>
      <c r="FQ175" s="104"/>
      <c r="FR175" s="104"/>
      <c r="FS175" s="104"/>
      <c r="FT175" s="104"/>
      <c r="FU175" s="104"/>
      <c r="FV175" s="104"/>
      <c r="FW175" s="104"/>
      <c r="FX175" s="104"/>
      <c r="FY175" s="104"/>
      <c r="FZ175" s="104"/>
      <c r="GA175" s="104"/>
      <c r="GB175" s="104"/>
      <c r="GC175" s="104"/>
      <c r="GD175" s="104"/>
      <c r="GE175" s="104"/>
      <c r="GF175" s="104"/>
      <c r="GG175" s="104"/>
      <c r="GH175" s="104"/>
      <c r="GI175" s="104"/>
      <c r="GJ175" s="104"/>
      <c r="GK175" s="104"/>
      <c r="GL175" s="104"/>
      <c r="GM175" s="104"/>
      <c r="GN175" s="104"/>
      <c r="GO175" s="104"/>
      <c r="GP175" s="104"/>
      <c r="GQ175" s="104"/>
      <c r="GR175" s="104"/>
      <c r="GS175" s="104"/>
      <c r="GT175" s="104"/>
      <c r="GU175" s="104"/>
      <c r="GV175" s="104"/>
      <c r="GW175" s="104"/>
      <c r="GX175" s="104"/>
      <c r="GY175" s="104"/>
      <c r="GZ175" s="104"/>
      <c r="HA175" s="104"/>
      <c r="HB175" s="104"/>
      <c r="HC175" s="104"/>
      <c r="HD175" s="104"/>
      <c r="HE175" s="104"/>
      <c r="HF175" s="104"/>
      <c r="HG175" s="104"/>
      <c r="HH175" s="104"/>
      <c r="HI175" s="104"/>
      <c r="HJ175" s="104"/>
      <c r="HK175" s="104"/>
      <c r="HL175" s="104"/>
      <c r="HM175" s="104"/>
      <c r="HN175" s="104"/>
      <c r="HO175" s="104"/>
      <c r="HP175" s="104"/>
      <c r="HQ175" s="104"/>
      <c r="HR175" s="104"/>
      <c r="HS175" s="104"/>
      <c r="HT175" s="104"/>
      <c r="HU175" s="104"/>
    </row>
    <row r="176" spans="1:229" ht="12" customHeight="1" x14ac:dyDescent="0.3">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103"/>
      <c r="AW176" s="103"/>
      <c r="AX176" s="103"/>
      <c r="AY176" s="103"/>
      <c r="AZ176" s="103"/>
      <c r="BA176" s="103"/>
      <c r="BB176" s="103"/>
      <c r="BC176" s="103"/>
      <c r="BD176" s="103"/>
      <c r="BE176" s="103"/>
      <c r="BF176" s="103"/>
      <c r="BG176" s="103"/>
      <c r="BH176" s="104"/>
      <c r="BI176" s="104"/>
      <c r="BJ176" s="104"/>
      <c r="BK176" s="104"/>
      <c r="BL176" s="104"/>
      <c r="BM176" s="104"/>
      <c r="BN176" s="104"/>
      <c r="BO176" s="104"/>
      <c r="BP176" s="104"/>
      <c r="BQ176" s="104"/>
      <c r="BR176" s="104"/>
      <c r="BS176" s="104"/>
      <c r="BT176" s="104"/>
      <c r="BU176" s="104"/>
      <c r="BV176" s="104"/>
      <c r="BW176" s="104"/>
      <c r="BX176" s="104"/>
      <c r="BY176" s="104"/>
      <c r="BZ176" s="104"/>
      <c r="CA176" s="104"/>
      <c r="CB176" s="104"/>
      <c r="CC176" s="104"/>
      <c r="CD176" s="104"/>
      <c r="CE176" s="104"/>
      <c r="CF176" s="104"/>
      <c r="CG176" s="104"/>
      <c r="CH176" s="104"/>
      <c r="CI176" s="104"/>
      <c r="CJ176" s="104"/>
      <c r="CK176" s="104"/>
      <c r="CL176" s="104"/>
      <c r="CM176" s="104"/>
      <c r="CN176" s="104"/>
      <c r="CO176" s="104"/>
      <c r="CP176" s="104"/>
      <c r="CQ176" s="104"/>
      <c r="CR176" s="104"/>
      <c r="CS176" s="104"/>
      <c r="CT176" s="104"/>
      <c r="CU176" s="104"/>
      <c r="CV176" s="104"/>
      <c r="CW176" s="104"/>
      <c r="CX176" s="104"/>
      <c r="CY176" s="104"/>
      <c r="CZ176" s="104"/>
      <c r="DA176" s="104"/>
      <c r="DB176" s="104"/>
      <c r="DC176" s="104"/>
      <c r="DD176" s="104"/>
      <c r="DE176" s="104"/>
      <c r="DF176" s="104"/>
      <c r="DG176" s="104"/>
      <c r="DH176" s="104"/>
      <c r="DI176" s="104"/>
      <c r="DJ176" s="104"/>
      <c r="DK176" s="104"/>
      <c r="DL176" s="104"/>
      <c r="DM176" s="104"/>
      <c r="DN176" s="104"/>
      <c r="DO176" s="104"/>
      <c r="DP176" s="104"/>
      <c r="DQ176" s="104"/>
      <c r="DR176" s="104"/>
      <c r="DS176" s="104"/>
      <c r="DT176" s="104"/>
      <c r="DU176" s="104"/>
      <c r="DV176" s="104"/>
      <c r="DW176" s="104"/>
      <c r="DX176" s="104"/>
      <c r="DY176" s="104"/>
      <c r="DZ176" s="104"/>
      <c r="EA176" s="104"/>
      <c r="EB176" s="104"/>
      <c r="EC176" s="104"/>
      <c r="ED176" s="104"/>
      <c r="EE176" s="104"/>
      <c r="EF176" s="104"/>
      <c r="EG176" s="104"/>
      <c r="EH176" s="104"/>
      <c r="EI176" s="104"/>
      <c r="EJ176" s="104"/>
      <c r="EK176" s="104"/>
      <c r="EL176" s="104"/>
      <c r="EM176" s="104"/>
      <c r="EN176" s="104"/>
      <c r="EO176" s="104"/>
      <c r="EP176" s="104"/>
      <c r="EQ176" s="104"/>
      <c r="ER176" s="104"/>
      <c r="ES176" s="104"/>
      <c r="ET176" s="104"/>
      <c r="EU176" s="104"/>
      <c r="EV176" s="104"/>
      <c r="EW176" s="104"/>
      <c r="EX176" s="104"/>
      <c r="EY176" s="104"/>
      <c r="EZ176" s="104"/>
      <c r="FA176" s="104"/>
      <c r="FB176" s="104"/>
      <c r="FC176" s="104"/>
      <c r="FD176" s="104"/>
      <c r="FE176" s="104"/>
      <c r="FF176" s="104"/>
      <c r="FG176" s="104"/>
      <c r="FH176" s="104"/>
      <c r="FI176" s="104"/>
      <c r="FJ176" s="104"/>
      <c r="FK176" s="104"/>
      <c r="FL176" s="104"/>
      <c r="FM176" s="104"/>
      <c r="FN176" s="104"/>
      <c r="FO176" s="104"/>
      <c r="FP176" s="104"/>
      <c r="FQ176" s="104"/>
      <c r="FR176" s="104"/>
      <c r="FS176" s="104"/>
      <c r="FT176" s="104"/>
      <c r="FU176" s="104"/>
      <c r="FV176" s="104"/>
      <c r="FW176" s="104"/>
      <c r="FX176" s="104"/>
      <c r="FY176" s="104"/>
      <c r="FZ176" s="104"/>
      <c r="GA176" s="104"/>
      <c r="GB176" s="104"/>
      <c r="GC176" s="104"/>
      <c r="GD176" s="104"/>
      <c r="GE176" s="104"/>
      <c r="GF176" s="104"/>
      <c r="GG176" s="104"/>
      <c r="GH176" s="104"/>
      <c r="GI176" s="104"/>
      <c r="GJ176" s="104"/>
      <c r="GK176" s="104"/>
      <c r="GL176" s="104"/>
      <c r="GM176" s="104"/>
      <c r="GN176" s="104"/>
      <c r="GO176" s="104"/>
      <c r="GP176" s="104"/>
      <c r="GQ176" s="104"/>
      <c r="GR176" s="104"/>
      <c r="GS176" s="104"/>
      <c r="GT176" s="104"/>
      <c r="GU176" s="104"/>
      <c r="GV176" s="104"/>
      <c r="GW176" s="104"/>
      <c r="GX176" s="104"/>
      <c r="GY176" s="104"/>
      <c r="GZ176" s="104"/>
      <c r="HA176" s="104"/>
      <c r="HB176" s="104"/>
      <c r="HC176" s="104"/>
      <c r="HD176" s="104"/>
      <c r="HE176" s="104"/>
      <c r="HF176" s="104"/>
      <c r="HG176" s="104"/>
      <c r="HH176" s="104"/>
      <c r="HI176" s="104"/>
      <c r="HJ176" s="104"/>
      <c r="HK176" s="104"/>
      <c r="HL176" s="104"/>
      <c r="HM176" s="104"/>
      <c r="HN176" s="104"/>
      <c r="HO176" s="104"/>
      <c r="HP176" s="104"/>
      <c r="HQ176" s="104"/>
      <c r="HR176" s="104"/>
      <c r="HS176" s="104"/>
      <c r="HT176" s="104"/>
      <c r="HU176" s="104"/>
    </row>
    <row r="177" spans="1:229" ht="12" customHeight="1" x14ac:dyDescent="0.3">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103"/>
      <c r="AW177" s="103"/>
      <c r="AX177" s="103"/>
      <c r="AY177" s="103"/>
      <c r="AZ177" s="103"/>
      <c r="BA177" s="103"/>
      <c r="BB177" s="103"/>
      <c r="BC177" s="103"/>
      <c r="BD177" s="103"/>
      <c r="BE177" s="103"/>
      <c r="BF177" s="103"/>
      <c r="BG177" s="103"/>
      <c r="BH177" s="104"/>
      <c r="BI177" s="104"/>
      <c r="BJ177" s="104"/>
      <c r="BK177" s="104"/>
      <c r="BL177" s="104"/>
      <c r="BM177" s="104"/>
      <c r="BN177" s="104"/>
      <c r="BO177" s="104"/>
      <c r="BP177" s="104"/>
      <c r="BQ177" s="104"/>
      <c r="BR177" s="104"/>
      <c r="BS177" s="104"/>
      <c r="BT177" s="104"/>
      <c r="BU177" s="104"/>
      <c r="BV177" s="104"/>
      <c r="BW177" s="104"/>
      <c r="BX177" s="104"/>
      <c r="BY177" s="104"/>
      <c r="BZ177" s="104"/>
      <c r="CA177" s="104"/>
      <c r="CB177" s="104"/>
      <c r="CC177" s="104"/>
      <c r="CD177" s="104"/>
      <c r="CE177" s="104"/>
      <c r="CF177" s="104"/>
      <c r="CG177" s="104"/>
      <c r="CH177" s="104"/>
      <c r="CI177" s="104"/>
      <c r="CJ177" s="104"/>
      <c r="CK177" s="104"/>
      <c r="CL177" s="104"/>
      <c r="CM177" s="104"/>
      <c r="CN177" s="104"/>
      <c r="CO177" s="104"/>
      <c r="CP177" s="104"/>
      <c r="CQ177" s="104"/>
      <c r="CR177" s="104"/>
      <c r="CS177" s="104"/>
      <c r="CT177" s="104"/>
      <c r="CU177" s="104"/>
      <c r="CV177" s="104"/>
      <c r="CW177" s="104"/>
      <c r="CX177" s="104"/>
      <c r="CY177" s="104"/>
      <c r="CZ177" s="104"/>
      <c r="DA177" s="104"/>
      <c r="DB177" s="104"/>
      <c r="DC177" s="104"/>
      <c r="DD177" s="104"/>
      <c r="DE177" s="104"/>
      <c r="DF177" s="104"/>
      <c r="DG177" s="104"/>
      <c r="DH177" s="104"/>
      <c r="DI177" s="104"/>
      <c r="DJ177" s="104"/>
      <c r="DK177" s="104"/>
      <c r="DL177" s="104"/>
      <c r="DM177" s="104"/>
      <c r="DN177" s="104"/>
      <c r="DO177" s="104"/>
      <c r="DP177" s="104"/>
      <c r="DQ177" s="104"/>
      <c r="DR177" s="104"/>
      <c r="DS177" s="104"/>
      <c r="DT177" s="104"/>
      <c r="DU177" s="104"/>
      <c r="DV177" s="104"/>
      <c r="DW177" s="104"/>
      <c r="DX177" s="104"/>
      <c r="DY177" s="104"/>
      <c r="DZ177" s="104"/>
      <c r="EA177" s="104"/>
      <c r="EB177" s="104"/>
      <c r="EC177" s="104"/>
      <c r="ED177" s="104"/>
      <c r="EE177" s="104"/>
      <c r="EF177" s="104"/>
      <c r="EG177" s="104"/>
      <c r="EH177" s="104"/>
      <c r="EI177" s="104"/>
      <c r="EJ177" s="104"/>
      <c r="EK177" s="104"/>
      <c r="EL177" s="104"/>
      <c r="EM177" s="104"/>
      <c r="EN177" s="104"/>
      <c r="EO177" s="104"/>
      <c r="EP177" s="104"/>
      <c r="EQ177" s="104"/>
      <c r="ER177" s="104"/>
      <c r="ES177" s="104"/>
      <c r="ET177" s="104"/>
      <c r="EU177" s="104"/>
      <c r="EV177" s="104"/>
      <c r="EW177" s="104"/>
      <c r="EX177" s="104"/>
      <c r="EY177" s="104"/>
      <c r="EZ177" s="104"/>
      <c r="FA177" s="104"/>
      <c r="FB177" s="104"/>
      <c r="FC177" s="104"/>
      <c r="FD177" s="104"/>
      <c r="FE177" s="104"/>
      <c r="FF177" s="104"/>
      <c r="FG177" s="104"/>
      <c r="FH177" s="104"/>
      <c r="FI177" s="104"/>
      <c r="FJ177" s="104"/>
      <c r="FK177" s="104"/>
      <c r="FL177" s="104"/>
      <c r="FM177" s="104"/>
      <c r="FN177" s="104"/>
      <c r="FO177" s="104"/>
      <c r="FP177" s="104"/>
      <c r="FQ177" s="104"/>
      <c r="FR177" s="104"/>
      <c r="FS177" s="104"/>
      <c r="FT177" s="104"/>
      <c r="FU177" s="104"/>
      <c r="FV177" s="104"/>
      <c r="FW177" s="104"/>
      <c r="FX177" s="104"/>
      <c r="FY177" s="104"/>
      <c r="FZ177" s="104"/>
      <c r="GA177" s="104"/>
      <c r="GB177" s="104"/>
      <c r="GC177" s="104"/>
      <c r="GD177" s="104"/>
      <c r="GE177" s="104"/>
      <c r="GF177" s="104"/>
      <c r="GG177" s="104"/>
      <c r="GH177" s="104"/>
      <c r="GI177" s="104"/>
      <c r="GJ177" s="104"/>
      <c r="GK177" s="104"/>
      <c r="GL177" s="104"/>
      <c r="GM177" s="104"/>
      <c r="GN177" s="104"/>
      <c r="GO177" s="104"/>
      <c r="GP177" s="104"/>
      <c r="GQ177" s="104"/>
      <c r="GR177" s="104"/>
      <c r="GS177" s="104"/>
      <c r="GT177" s="104"/>
      <c r="GU177" s="104"/>
      <c r="GV177" s="104"/>
      <c r="GW177" s="104"/>
      <c r="GX177" s="104"/>
      <c r="GY177" s="104"/>
      <c r="GZ177" s="104"/>
      <c r="HA177" s="104"/>
      <c r="HB177" s="104"/>
      <c r="HC177" s="104"/>
      <c r="HD177" s="104"/>
      <c r="HE177" s="104"/>
      <c r="HF177" s="104"/>
      <c r="HG177" s="104"/>
      <c r="HH177" s="104"/>
      <c r="HI177" s="104"/>
      <c r="HJ177" s="104"/>
      <c r="HK177" s="104"/>
      <c r="HL177" s="104"/>
      <c r="HM177" s="104"/>
      <c r="HN177" s="104"/>
      <c r="HO177" s="104"/>
      <c r="HP177" s="104"/>
      <c r="HQ177" s="104"/>
      <c r="HR177" s="104"/>
      <c r="HS177" s="104"/>
      <c r="HT177" s="104"/>
      <c r="HU177" s="104"/>
    </row>
    <row r="178" spans="1:229" ht="12" customHeight="1" x14ac:dyDescent="0.3">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103"/>
      <c r="AW178" s="103"/>
      <c r="AX178" s="103"/>
      <c r="AY178" s="103"/>
      <c r="AZ178" s="103"/>
      <c r="BA178" s="103"/>
      <c r="BB178" s="103"/>
      <c r="BC178" s="103"/>
      <c r="BD178" s="103"/>
      <c r="BE178" s="103"/>
      <c r="BF178" s="103"/>
      <c r="BG178" s="103"/>
      <c r="BH178" s="104"/>
      <c r="BI178" s="104"/>
      <c r="BJ178" s="104"/>
      <c r="BK178" s="104"/>
      <c r="BL178" s="104"/>
      <c r="BM178" s="104"/>
      <c r="BN178" s="104"/>
      <c r="BO178" s="104"/>
      <c r="BP178" s="104"/>
      <c r="BQ178" s="104"/>
      <c r="BR178" s="104"/>
      <c r="BS178" s="104"/>
      <c r="BT178" s="104"/>
      <c r="BU178" s="104"/>
      <c r="BV178" s="104"/>
      <c r="BW178" s="104"/>
      <c r="BX178" s="104"/>
      <c r="BY178" s="104"/>
      <c r="BZ178" s="104"/>
      <c r="CA178" s="104"/>
      <c r="CB178" s="104"/>
      <c r="CC178" s="104"/>
      <c r="CD178" s="104"/>
      <c r="CE178" s="104"/>
      <c r="CF178" s="104"/>
      <c r="CG178" s="104"/>
      <c r="CH178" s="104"/>
      <c r="CI178" s="104"/>
      <c r="CJ178" s="104"/>
      <c r="CK178" s="104"/>
      <c r="CL178" s="104"/>
      <c r="CM178" s="104"/>
      <c r="CN178" s="104"/>
      <c r="CO178" s="104"/>
      <c r="CP178" s="104"/>
      <c r="CQ178" s="104"/>
      <c r="CR178" s="104"/>
      <c r="CS178" s="104"/>
      <c r="CT178" s="104"/>
      <c r="CU178" s="104"/>
      <c r="CV178" s="104"/>
      <c r="CW178" s="104"/>
      <c r="CX178" s="104"/>
      <c r="CY178" s="104"/>
      <c r="CZ178" s="104"/>
      <c r="DA178" s="104"/>
      <c r="DB178" s="104"/>
      <c r="DC178" s="104"/>
      <c r="DD178" s="104"/>
      <c r="DE178" s="104"/>
      <c r="DF178" s="104"/>
      <c r="DG178" s="104"/>
      <c r="DH178" s="104"/>
      <c r="DI178" s="104"/>
      <c r="DJ178" s="104"/>
      <c r="DK178" s="104"/>
      <c r="DL178" s="104"/>
      <c r="DM178" s="104"/>
      <c r="DN178" s="104"/>
      <c r="DO178" s="104"/>
      <c r="DP178" s="104"/>
      <c r="DQ178" s="104"/>
      <c r="DR178" s="104"/>
      <c r="DS178" s="104"/>
      <c r="DT178" s="104"/>
      <c r="DU178" s="104"/>
      <c r="DV178" s="104"/>
      <c r="DW178" s="104"/>
      <c r="DX178" s="104"/>
      <c r="DY178" s="104"/>
      <c r="DZ178" s="104"/>
      <c r="EA178" s="104"/>
      <c r="EB178" s="104"/>
      <c r="EC178" s="104"/>
      <c r="ED178" s="104"/>
      <c r="EE178" s="104"/>
      <c r="EF178" s="104"/>
      <c r="EG178" s="104"/>
      <c r="EH178" s="104"/>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4"/>
      <c r="FU178" s="104"/>
      <c r="FV178" s="104"/>
      <c r="FW178" s="104"/>
      <c r="FX178" s="104"/>
      <c r="FY178" s="104"/>
      <c r="FZ178" s="104"/>
      <c r="GA178" s="104"/>
      <c r="GB178" s="104"/>
      <c r="GC178" s="104"/>
      <c r="GD178" s="104"/>
      <c r="GE178" s="104"/>
      <c r="GF178" s="104"/>
      <c r="GG178" s="104"/>
      <c r="GH178" s="104"/>
      <c r="GI178" s="104"/>
      <c r="GJ178" s="104"/>
      <c r="GK178" s="104"/>
      <c r="GL178" s="104"/>
      <c r="GM178" s="104"/>
      <c r="GN178" s="104"/>
      <c r="GO178" s="104"/>
      <c r="GP178" s="104"/>
      <c r="GQ178" s="104"/>
      <c r="GR178" s="104"/>
      <c r="GS178" s="104"/>
      <c r="GT178" s="104"/>
      <c r="GU178" s="104"/>
      <c r="GV178" s="104"/>
      <c r="GW178" s="104"/>
      <c r="GX178" s="104"/>
      <c r="GY178" s="104"/>
      <c r="GZ178" s="104"/>
      <c r="HA178" s="104"/>
      <c r="HB178" s="104"/>
      <c r="HC178" s="104"/>
      <c r="HD178" s="104"/>
      <c r="HE178" s="104"/>
      <c r="HF178" s="104"/>
      <c r="HG178" s="104"/>
      <c r="HH178" s="104"/>
      <c r="HI178" s="104"/>
      <c r="HJ178" s="104"/>
      <c r="HK178" s="104"/>
      <c r="HL178" s="104"/>
      <c r="HM178" s="104"/>
      <c r="HN178" s="104"/>
      <c r="HO178" s="104"/>
      <c r="HP178" s="104"/>
      <c r="HQ178" s="104"/>
      <c r="HR178" s="104"/>
      <c r="HS178" s="104"/>
      <c r="HT178" s="104"/>
      <c r="HU178" s="104"/>
    </row>
    <row r="179" spans="1:229" ht="12" customHeight="1" x14ac:dyDescent="0.3">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103"/>
      <c r="AW179" s="103"/>
      <c r="AX179" s="103"/>
      <c r="AY179" s="103"/>
      <c r="AZ179" s="103"/>
      <c r="BA179" s="103"/>
      <c r="BB179" s="103"/>
      <c r="BC179" s="103"/>
      <c r="BD179" s="103"/>
      <c r="BE179" s="103"/>
      <c r="BF179" s="103"/>
      <c r="BG179" s="103"/>
      <c r="BH179" s="104"/>
      <c r="BI179" s="104"/>
      <c r="BJ179" s="104"/>
      <c r="BK179" s="104"/>
      <c r="BL179" s="104"/>
      <c r="BM179" s="104"/>
      <c r="BN179" s="104"/>
      <c r="BO179" s="104"/>
      <c r="BP179" s="104"/>
      <c r="BQ179" s="104"/>
      <c r="BR179" s="104"/>
      <c r="BS179" s="104"/>
      <c r="BT179" s="104"/>
      <c r="BU179" s="104"/>
      <c r="BV179" s="104"/>
      <c r="BW179" s="104"/>
      <c r="BX179" s="104"/>
      <c r="BY179" s="104"/>
      <c r="BZ179" s="104"/>
      <c r="CA179" s="104"/>
      <c r="CB179" s="104"/>
      <c r="CC179" s="104"/>
      <c r="CD179" s="104"/>
      <c r="CE179" s="104"/>
      <c r="CF179" s="104"/>
      <c r="CG179" s="104"/>
      <c r="CH179" s="104"/>
      <c r="CI179" s="104"/>
      <c r="CJ179" s="104"/>
      <c r="CK179" s="104"/>
      <c r="CL179" s="104"/>
      <c r="CM179" s="104"/>
      <c r="CN179" s="104"/>
      <c r="CO179" s="104"/>
      <c r="CP179" s="104"/>
      <c r="CQ179" s="104"/>
      <c r="CR179" s="104"/>
      <c r="CS179" s="104"/>
      <c r="CT179" s="104"/>
      <c r="CU179" s="104"/>
      <c r="CV179" s="104"/>
      <c r="CW179" s="104"/>
      <c r="CX179" s="104"/>
      <c r="CY179" s="104"/>
      <c r="CZ179" s="104"/>
      <c r="DA179" s="104"/>
      <c r="DB179" s="104"/>
      <c r="DC179" s="104"/>
      <c r="DD179" s="104"/>
      <c r="DE179" s="104"/>
      <c r="DF179" s="104"/>
      <c r="DG179" s="104"/>
      <c r="DH179" s="104"/>
      <c r="DI179" s="104"/>
      <c r="DJ179" s="104"/>
      <c r="DK179" s="104"/>
      <c r="DL179" s="104"/>
      <c r="DM179" s="104"/>
      <c r="DN179" s="104"/>
      <c r="DO179" s="104"/>
      <c r="DP179" s="104"/>
      <c r="DQ179" s="104"/>
      <c r="DR179" s="104"/>
      <c r="DS179" s="104"/>
      <c r="DT179" s="104"/>
      <c r="DU179" s="104"/>
      <c r="DV179" s="104"/>
      <c r="DW179" s="104"/>
      <c r="DX179" s="104"/>
      <c r="DY179" s="104"/>
      <c r="DZ179" s="104"/>
      <c r="EA179" s="104"/>
      <c r="EB179" s="104"/>
      <c r="EC179" s="104"/>
      <c r="ED179" s="104"/>
      <c r="EE179" s="104"/>
      <c r="EF179" s="104"/>
      <c r="EG179" s="104"/>
      <c r="EH179" s="104"/>
      <c r="EI179" s="104"/>
      <c r="EJ179" s="104"/>
      <c r="EK179" s="104"/>
      <c r="EL179" s="104"/>
      <c r="EM179" s="104"/>
      <c r="EN179" s="104"/>
      <c r="EO179" s="104"/>
      <c r="EP179" s="104"/>
      <c r="EQ179" s="104"/>
      <c r="ER179" s="104"/>
      <c r="ES179" s="104"/>
      <c r="ET179" s="104"/>
      <c r="EU179" s="104"/>
      <c r="EV179" s="104"/>
      <c r="EW179" s="104"/>
      <c r="EX179" s="104"/>
      <c r="EY179" s="104"/>
      <c r="EZ179" s="104"/>
      <c r="FA179" s="104"/>
      <c r="FB179" s="104"/>
      <c r="FC179" s="104"/>
      <c r="FD179" s="104"/>
      <c r="FE179" s="104"/>
      <c r="FF179" s="104"/>
      <c r="FG179" s="104"/>
      <c r="FH179" s="104"/>
      <c r="FI179" s="104"/>
      <c r="FJ179" s="104"/>
      <c r="FK179" s="104"/>
      <c r="FL179" s="104"/>
      <c r="FM179" s="104"/>
      <c r="FN179" s="104"/>
      <c r="FO179" s="104"/>
      <c r="FP179" s="104"/>
      <c r="FQ179" s="104"/>
      <c r="FR179" s="104"/>
      <c r="FS179" s="104"/>
      <c r="FT179" s="104"/>
      <c r="FU179" s="104"/>
      <c r="FV179" s="104"/>
      <c r="FW179" s="104"/>
      <c r="FX179" s="104"/>
      <c r="FY179" s="104"/>
      <c r="FZ179" s="104"/>
      <c r="GA179" s="104"/>
      <c r="GB179" s="104"/>
      <c r="GC179" s="104"/>
      <c r="GD179" s="104"/>
      <c r="GE179" s="104"/>
      <c r="GF179" s="104"/>
      <c r="GG179" s="104"/>
      <c r="GH179" s="104"/>
      <c r="GI179" s="104"/>
      <c r="GJ179" s="104"/>
      <c r="GK179" s="104"/>
      <c r="GL179" s="104"/>
      <c r="GM179" s="104"/>
      <c r="GN179" s="104"/>
      <c r="GO179" s="104"/>
      <c r="GP179" s="104"/>
      <c r="GQ179" s="104"/>
      <c r="GR179" s="104"/>
      <c r="GS179" s="104"/>
      <c r="GT179" s="104"/>
      <c r="GU179" s="104"/>
      <c r="GV179" s="104"/>
      <c r="GW179" s="104"/>
      <c r="GX179" s="104"/>
      <c r="GY179" s="104"/>
      <c r="GZ179" s="104"/>
      <c r="HA179" s="104"/>
      <c r="HB179" s="104"/>
      <c r="HC179" s="104"/>
      <c r="HD179" s="104"/>
      <c r="HE179" s="104"/>
      <c r="HF179" s="104"/>
      <c r="HG179" s="104"/>
      <c r="HH179" s="104"/>
      <c r="HI179" s="104"/>
      <c r="HJ179" s="104"/>
      <c r="HK179" s="104"/>
      <c r="HL179" s="104"/>
      <c r="HM179" s="104"/>
      <c r="HN179" s="104"/>
      <c r="HO179" s="104"/>
      <c r="HP179" s="104"/>
      <c r="HQ179" s="104"/>
      <c r="HR179" s="104"/>
      <c r="HS179" s="104"/>
      <c r="HT179" s="104"/>
      <c r="HU179" s="104"/>
    </row>
    <row r="180" spans="1:229" ht="12" customHeight="1" x14ac:dyDescent="0.3">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103"/>
      <c r="AW180" s="103"/>
      <c r="AX180" s="103"/>
      <c r="AY180" s="103"/>
      <c r="AZ180" s="103"/>
      <c r="BA180" s="103"/>
      <c r="BB180" s="103"/>
      <c r="BC180" s="103"/>
      <c r="BD180" s="103"/>
      <c r="BE180" s="103"/>
      <c r="BF180" s="103"/>
      <c r="BG180" s="103"/>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c r="DK180" s="104"/>
      <c r="DL180" s="104"/>
      <c r="DM180" s="104"/>
      <c r="DN180" s="104"/>
      <c r="DO180" s="104"/>
      <c r="DP180" s="104"/>
      <c r="DQ180" s="104"/>
      <c r="DR180" s="104"/>
      <c r="DS180" s="104"/>
      <c r="DT180" s="104"/>
      <c r="DU180" s="104"/>
      <c r="DV180" s="104"/>
      <c r="DW180" s="104"/>
      <c r="DX180" s="104"/>
      <c r="DY180" s="104"/>
      <c r="DZ180" s="104"/>
      <c r="EA180" s="104"/>
      <c r="EB180" s="104"/>
      <c r="EC180" s="104"/>
      <c r="ED180" s="104"/>
      <c r="EE180" s="104"/>
      <c r="EF180" s="104"/>
      <c r="EG180" s="104"/>
      <c r="EH180" s="104"/>
      <c r="EI180" s="104"/>
      <c r="EJ180" s="104"/>
      <c r="EK180" s="104"/>
      <c r="EL180" s="104"/>
      <c r="EM180" s="104"/>
      <c r="EN180" s="104"/>
      <c r="EO180" s="104"/>
      <c r="EP180" s="104"/>
      <c r="EQ180" s="104"/>
      <c r="ER180" s="104"/>
      <c r="ES180" s="104"/>
      <c r="ET180" s="104"/>
      <c r="EU180" s="104"/>
      <c r="EV180" s="104"/>
      <c r="EW180" s="104"/>
      <c r="EX180" s="104"/>
      <c r="EY180" s="104"/>
      <c r="EZ180" s="104"/>
      <c r="FA180" s="104"/>
      <c r="FB180" s="104"/>
      <c r="FC180" s="104"/>
      <c r="FD180" s="104"/>
      <c r="FE180" s="104"/>
      <c r="FF180" s="104"/>
      <c r="FG180" s="104"/>
      <c r="FH180" s="104"/>
      <c r="FI180" s="104"/>
      <c r="FJ180" s="104"/>
      <c r="FK180" s="104"/>
      <c r="FL180" s="104"/>
      <c r="FM180" s="104"/>
      <c r="FN180" s="104"/>
      <c r="FO180" s="104"/>
      <c r="FP180" s="104"/>
      <c r="FQ180" s="104"/>
      <c r="FR180" s="104"/>
      <c r="FS180" s="104"/>
      <c r="FT180" s="104"/>
      <c r="FU180" s="104"/>
      <c r="FV180" s="104"/>
      <c r="FW180" s="104"/>
      <c r="FX180" s="104"/>
      <c r="FY180" s="104"/>
      <c r="FZ180" s="104"/>
      <c r="GA180" s="104"/>
      <c r="GB180" s="104"/>
      <c r="GC180" s="104"/>
      <c r="GD180" s="104"/>
      <c r="GE180" s="104"/>
      <c r="GF180" s="104"/>
      <c r="GG180" s="104"/>
      <c r="GH180" s="104"/>
      <c r="GI180" s="104"/>
      <c r="GJ180" s="104"/>
      <c r="GK180" s="104"/>
      <c r="GL180" s="104"/>
      <c r="GM180" s="104"/>
      <c r="GN180" s="104"/>
      <c r="GO180" s="104"/>
      <c r="GP180" s="104"/>
      <c r="GQ180" s="104"/>
      <c r="GR180" s="104"/>
      <c r="GS180" s="104"/>
      <c r="GT180" s="104"/>
      <c r="GU180" s="104"/>
      <c r="GV180" s="104"/>
      <c r="GW180" s="104"/>
      <c r="GX180" s="104"/>
      <c r="GY180" s="104"/>
      <c r="GZ180" s="104"/>
      <c r="HA180" s="104"/>
      <c r="HB180" s="104"/>
      <c r="HC180" s="104"/>
      <c r="HD180" s="104"/>
      <c r="HE180" s="104"/>
      <c r="HF180" s="104"/>
      <c r="HG180" s="104"/>
      <c r="HH180" s="104"/>
      <c r="HI180" s="104"/>
      <c r="HJ180" s="104"/>
      <c r="HK180" s="104"/>
      <c r="HL180" s="104"/>
      <c r="HM180" s="104"/>
      <c r="HN180" s="104"/>
      <c r="HO180" s="104"/>
      <c r="HP180" s="104"/>
      <c r="HQ180" s="104"/>
      <c r="HR180" s="104"/>
      <c r="HS180" s="104"/>
      <c r="HT180" s="104"/>
      <c r="HU180" s="104"/>
    </row>
    <row r="181" spans="1:229" ht="12" customHeight="1" x14ac:dyDescent="0.3">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103"/>
      <c r="AW181" s="103"/>
      <c r="AX181" s="103"/>
      <c r="AY181" s="103"/>
      <c r="AZ181" s="103"/>
      <c r="BA181" s="103"/>
      <c r="BB181" s="103"/>
      <c r="BC181" s="103"/>
      <c r="BD181" s="103"/>
      <c r="BE181" s="103"/>
      <c r="BF181" s="103"/>
      <c r="BG181" s="103"/>
      <c r="BH181" s="104"/>
      <c r="BI181" s="104"/>
      <c r="BJ181" s="104"/>
      <c r="BK181" s="104"/>
      <c r="BL181" s="104"/>
      <c r="BM181" s="104"/>
      <c r="BN181" s="104"/>
      <c r="BO181" s="104"/>
      <c r="BP181" s="104"/>
      <c r="BQ181" s="104"/>
      <c r="BR181" s="104"/>
      <c r="BS181" s="104"/>
      <c r="BT181" s="104"/>
      <c r="BU181" s="104"/>
      <c r="BV181" s="104"/>
      <c r="BW181" s="104"/>
      <c r="BX181" s="104"/>
      <c r="BY181" s="104"/>
      <c r="BZ181" s="104"/>
      <c r="CA181" s="104"/>
      <c r="CB181" s="104"/>
      <c r="CC181" s="104"/>
      <c r="CD181" s="104"/>
      <c r="CE181" s="104"/>
      <c r="CF181" s="104"/>
      <c r="CG181" s="104"/>
      <c r="CH181" s="104"/>
      <c r="CI181" s="104"/>
      <c r="CJ181" s="104"/>
      <c r="CK181" s="104"/>
      <c r="CL181" s="104"/>
      <c r="CM181" s="104"/>
      <c r="CN181" s="104"/>
      <c r="CO181" s="104"/>
      <c r="CP181" s="104"/>
      <c r="CQ181" s="104"/>
      <c r="CR181" s="104"/>
      <c r="CS181" s="104"/>
      <c r="CT181" s="104"/>
      <c r="CU181" s="104"/>
      <c r="CV181" s="104"/>
      <c r="CW181" s="104"/>
      <c r="CX181" s="104"/>
      <c r="CY181" s="104"/>
      <c r="CZ181" s="104"/>
      <c r="DA181" s="104"/>
      <c r="DB181" s="104"/>
      <c r="DC181" s="104"/>
      <c r="DD181" s="104"/>
      <c r="DE181" s="104"/>
      <c r="DF181" s="104"/>
      <c r="DG181" s="104"/>
      <c r="DH181" s="104"/>
      <c r="DI181" s="104"/>
      <c r="DJ181" s="104"/>
      <c r="DK181" s="104"/>
      <c r="DL181" s="104"/>
      <c r="DM181" s="104"/>
      <c r="DN181" s="104"/>
      <c r="DO181" s="104"/>
      <c r="DP181" s="104"/>
      <c r="DQ181" s="104"/>
      <c r="DR181" s="104"/>
      <c r="DS181" s="104"/>
      <c r="DT181" s="104"/>
      <c r="DU181" s="104"/>
      <c r="DV181" s="104"/>
      <c r="DW181" s="104"/>
      <c r="DX181" s="104"/>
      <c r="DY181" s="104"/>
      <c r="DZ181" s="104"/>
      <c r="EA181" s="104"/>
      <c r="EB181" s="104"/>
      <c r="EC181" s="104"/>
      <c r="ED181" s="104"/>
      <c r="EE181" s="104"/>
      <c r="EF181" s="104"/>
      <c r="EG181" s="104"/>
      <c r="EH181" s="104"/>
      <c r="EI181" s="104"/>
      <c r="EJ181" s="104"/>
      <c r="EK181" s="104"/>
      <c r="EL181" s="104"/>
      <c r="EM181" s="104"/>
      <c r="EN181" s="104"/>
      <c r="EO181" s="104"/>
      <c r="EP181" s="104"/>
      <c r="EQ181" s="104"/>
      <c r="ER181" s="104"/>
      <c r="ES181" s="104"/>
      <c r="ET181" s="104"/>
      <c r="EU181" s="104"/>
      <c r="EV181" s="104"/>
      <c r="EW181" s="104"/>
      <c r="EX181" s="104"/>
      <c r="EY181" s="104"/>
      <c r="EZ181" s="104"/>
      <c r="FA181" s="104"/>
      <c r="FB181" s="104"/>
      <c r="FC181" s="104"/>
      <c r="FD181" s="104"/>
      <c r="FE181" s="104"/>
      <c r="FF181" s="104"/>
      <c r="FG181" s="104"/>
      <c r="FH181" s="104"/>
      <c r="FI181" s="104"/>
      <c r="FJ181" s="104"/>
      <c r="FK181" s="104"/>
      <c r="FL181" s="104"/>
      <c r="FM181" s="104"/>
      <c r="FN181" s="104"/>
      <c r="FO181" s="104"/>
      <c r="FP181" s="104"/>
      <c r="FQ181" s="104"/>
      <c r="FR181" s="104"/>
      <c r="FS181" s="104"/>
      <c r="FT181" s="104"/>
      <c r="FU181" s="104"/>
      <c r="FV181" s="104"/>
      <c r="FW181" s="104"/>
      <c r="FX181" s="104"/>
      <c r="FY181" s="104"/>
      <c r="FZ181" s="104"/>
      <c r="GA181" s="104"/>
      <c r="GB181" s="104"/>
      <c r="GC181" s="104"/>
      <c r="GD181" s="104"/>
      <c r="GE181" s="104"/>
      <c r="GF181" s="104"/>
      <c r="GG181" s="104"/>
      <c r="GH181" s="104"/>
      <c r="GI181" s="104"/>
      <c r="GJ181" s="104"/>
      <c r="GK181" s="104"/>
      <c r="GL181" s="104"/>
      <c r="GM181" s="104"/>
      <c r="GN181" s="104"/>
      <c r="GO181" s="104"/>
      <c r="GP181" s="104"/>
      <c r="GQ181" s="104"/>
      <c r="GR181" s="104"/>
      <c r="GS181" s="104"/>
      <c r="GT181" s="104"/>
      <c r="GU181" s="104"/>
      <c r="GV181" s="104"/>
      <c r="GW181" s="104"/>
      <c r="GX181" s="104"/>
      <c r="GY181" s="104"/>
      <c r="GZ181" s="104"/>
      <c r="HA181" s="104"/>
      <c r="HB181" s="104"/>
      <c r="HC181" s="104"/>
      <c r="HD181" s="104"/>
      <c r="HE181" s="104"/>
      <c r="HF181" s="104"/>
      <c r="HG181" s="104"/>
      <c r="HH181" s="104"/>
      <c r="HI181" s="104"/>
      <c r="HJ181" s="104"/>
      <c r="HK181" s="104"/>
      <c r="HL181" s="104"/>
      <c r="HM181" s="104"/>
      <c r="HN181" s="104"/>
      <c r="HO181" s="104"/>
      <c r="HP181" s="104"/>
      <c r="HQ181" s="104"/>
      <c r="HR181" s="104"/>
      <c r="HS181" s="104"/>
      <c r="HT181" s="104"/>
      <c r="HU181" s="104"/>
    </row>
    <row r="182" spans="1:229" ht="12" customHeight="1" x14ac:dyDescent="0.3">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103"/>
      <c r="AW182" s="103"/>
      <c r="AX182" s="103"/>
      <c r="AY182" s="103"/>
      <c r="AZ182" s="103"/>
      <c r="BA182" s="103"/>
      <c r="BB182" s="103"/>
      <c r="BC182" s="103"/>
      <c r="BD182" s="103"/>
      <c r="BE182" s="103"/>
      <c r="BF182" s="103"/>
      <c r="BG182" s="103"/>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c r="CR182" s="104"/>
      <c r="CS182" s="104"/>
      <c r="CT182" s="104"/>
      <c r="CU182" s="104"/>
      <c r="CV182" s="104"/>
      <c r="CW182" s="104"/>
      <c r="CX182" s="104"/>
      <c r="CY182" s="104"/>
      <c r="CZ182" s="104"/>
      <c r="DA182" s="104"/>
      <c r="DB182" s="104"/>
      <c r="DC182" s="104"/>
      <c r="DD182" s="104"/>
      <c r="DE182" s="104"/>
      <c r="DF182" s="104"/>
      <c r="DG182" s="104"/>
      <c r="DH182" s="104"/>
      <c r="DI182" s="104"/>
      <c r="DJ182" s="104"/>
      <c r="DK182" s="104"/>
      <c r="DL182" s="104"/>
      <c r="DM182" s="104"/>
      <c r="DN182" s="104"/>
      <c r="DO182" s="104"/>
      <c r="DP182" s="104"/>
      <c r="DQ182" s="104"/>
      <c r="DR182" s="104"/>
      <c r="DS182" s="104"/>
      <c r="DT182" s="104"/>
      <c r="DU182" s="104"/>
      <c r="DV182" s="104"/>
      <c r="DW182" s="104"/>
      <c r="DX182" s="104"/>
      <c r="DY182" s="104"/>
      <c r="DZ182" s="104"/>
      <c r="EA182" s="104"/>
      <c r="EB182" s="104"/>
      <c r="EC182" s="104"/>
      <c r="ED182" s="104"/>
      <c r="EE182" s="104"/>
      <c r="EF182" s="104"/>
      <c r="EG182" s="104"/>
      <c r="EH182" s="104"/>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4"/>
      <c r="FU182" s="104"/>
      <c r="FV182" s="104"/>
      <c r="FW182" s="104"/>
      <c r="FX182" s="104"/>
      <c r="FY182" s="104"/>
      <c r="FZ182" s="104"/>
      <c r="GA182" s="104"/>
      <c r="GB182" s="104"/>
      <c r="GC182" s="104"/>
      <c r="GD182" s="104"/>
      <c r="GE182" s="104"/>
      <c r="GF182" s="104"/>
      <c r="GG182" s="104"/>
      <c r="GH182" s="104"/>
      <c r="GI182" s="104"/>
      <c r="GJ182" s="104"/>
      <c r="GK182" s="104"/>
      <c r="GL182" s="104"/>
      <c r="GM182" s="104"/>
      <c r="GN182" s="104"/>
      <c r="GO182" s="104"/>
      <c r="GP182" s="104"/>
      <c r="GQ182" s="104"/>
      <c r="GR182" s="104"/>
      <c r="GS182" s="104"/>
      <c r="GT182" s="104"/>
      <c r="GU182" s="104"/>
      <c r="GV182" s="104"/>
      <c r="GW182" s="104"/>
      <c r="GX182" s="104"/>
      <c r="GY182" s="104"/>
      <c r="GZ182" s="104"/>
      <c r="HA182" s="104"/>
      <c r="HB182" s="104"/>
      <c r="HC182" s="104"/>
      <c r="HD182" s="104"/>
      <c r="HE182" s="104"/>
      <c r="HF182" s="104"/>
      <c r="HG182" s="104"/>
      <c r="HH182" s="104"/>
      <c r="HI182" s="104"/>
      <c r="HJ182" s="104"/>
      <c r="HK182" s="104"/>
      <c r="HL182" s="104"/>
      <c r="HM182" s="104"/>
      <c r="HN182" s="104"/>
      <c r="HO182" s="104"/>
      <c r="HP182" s="104"/>
      <c r="HQ182" s="104"/>
      <c r="HR182" s="104"/>
      <c r="HS182" s="104"/>
      <c r="HT182" s="104"/>
      <c r="HU182" s="104"/>
    </row>
    <row r="183" spans="1:229" ht="12" customHeight="1" x14ac:dyDescent="0.3">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103"/>
      <c r="AW183" s="103"/>
      <c r="AX183" s="103"/>
      <c r="AY183" s="103"/>
      <c r="AZ183" s="103"/>
      <c r="BA183" s="103"/>
      <c r="BB183" s="103"/>
      <c r="BC183" s="103"/>
      <c r="BD183" s="103"/>
      <c r="BE183" s="103"/>
      <c r="BF183" s="103"/>
      <c r="BG183" s="103"/>
      <c r="BH183" s="104"/>
      <c r="BI183" s="104"/>
      <c r="BJ183" s="104"/>
      <c r="BK183" s="104"/>
      <c r="BL183" s="104"/>
      <c r="BM183" s="104"/>
      <c r="BN183" s="104"/>
      <c r="BO183" s="104"/>
      <c r="BP183" s="104"/>
      <c r="BQ183" s="104"/>
      <c r="BR183" s="104"/>
      <c r="BS183" s="104"/>
      <c r="BT183" s="104"/>
      <c r="BU183" s="104"/>
      <c r="BV183" s="104"/>
      <c r="BW183" s="104"/>
      <c r="BX183" s="104"/>
      <c r="BY183" s="104"/>
      <c r="BZ183" s="104"/>
      <c r="CA183" s="104"/>
      <c r="CB183" s="104"/>
      <c r="CC183" s="104"/>
      <c r="CD183" s="104"/>
      <c r="CE183" s="104"/>
      <c r="CF183" s="104"/>
      <c r="CG183" s="104"/>
      <c r="CH183" s="104"/>
      <c r="CI183" s="104"/>
      <c r="CJ183" s="104"/>
      <c r="CK183" s="104"/>
      <c r="CL183" s="104"/>
      <c r="CM183" s="104"/>
      <c r="CN183" s="104"/>
      <c r="CO183" s="104"/>
      <c r="CP183" s="104"/>
      <c r="CQ183" s="104"/>
      <c r="CR183" s="104"/>
      <c r="CS183" s="104"/>
      <c r="CT183" s="104"/>
      <c r="CU183" s="104"/>
      <c r="CV183" s="104"/>
      <c r="CW183" s="104"/>
      <c r="CX183" s="104"/>
      <c r="CY183" s="104"/>
      <c r="CZ183" s="104"/>
      <c r="DA183" s="104"/>
      <c r="DB183" s="104"/>
      <c r="DC183" s="104"/>
      <c r="DD183" s="104"/>
      <c r="DE183" s="104"/>
      <c r="DF183" s="104"/>
      <c r="DG183" s="104"/>
      <c r="DH183" s="104"/>
      <c r="DI183" s="104"/>
      <c r="DJ183" s="104"/>
      <c r="DK183" s="104"/>
      <c r="DL183" s="104"/>
      <c r="DM183" s="104"/>
      <c r="DN183" s="104"/>
      <c r="DO183" s="104"/>
      <c r="DP183" s="104"/>
      <c r="DQ183" s="104"/>
      <c r="DR183" s="104"/>
      <c r="DS183" s="104"/>
      <c r="DT183" s="104"/>
      <c r="DU183" s="104"/>
      <c r="DV183" s="104"/>
      <c r="DW183" s="104"/>
      <c r="DX183" s="104"/>
      <c r="DY183" s="104"/>
      <c r="DZ183" s="104"/>
      <c r="EA183" s="104"/>
      <c r="EB183" s="104"/>
      <c r="EC183" s="104"/>
      <c r="ED183" s="104"/>
      <c r="EE183" s="104"/>
      <c r="EF183" s="104"/>
      <c r="EG183" s="104"/>
      <c r="EH183" s="104"/>
      <c r="EI183" s="104"/>
      <c r="EJ183" s="104"/>
      <c r="EK183" s="104"/>
      <c r="EL183" s="104"/>
      <c r="EM183" s="104"/>
      <c r="EN183" s="104"/>
      <c r="EO183" s="104"/>
      <c r="EP183" s="104"/>
      <c r="EQ183" s="104"/>
      <c r="ER183" s="104"/>
      <c r="ES183" s="104"/>
      <c r="ET183" s="104"/>
      <c r="EU183" s="104"/>
      <c r="EV183" s="104"/>
      <c r="EW183" s="104"/>
      <c r="EX183" s="104"/>
      <c r="EY183" s="104"/>
      <c r="EZ183" s="104"/>
      <c r="FA183" s="104"/>
      <c r="FB183" s="104"/>
      <c r="FC183" s="104"/>
      <c r="FD183" s="104"/>
      <c r="FE183" s="104"/>
      <c r="FF183" s="104"/>
      <c r="FG183" s="104"/>
      <c r="FH183" s="104"/>
      <c r="FI183" s="104"/>
      <c r="FJ183" s="104"/>
      <c r="FK183" s="104"/>
      <c r="FL183" s="104"/>
      <c r="FM183" s="104"/>
      <c r="FN183" s="104"/>
      <c r="FO183" s="104"/>
      <c r="FP183" s="104"/>
      <c r="FQ183" s="104"/>
      <c r="FR183" s="104"/>
      <c r="FS183" s="104"/>
      <c r="FT183" s="104"/>
      <c r="FU183" s="104"/>
      <c r="FV183" s="104"/>
      <c r="FW183" s="104"/>
      <c r="FX183" s="104"/>
      <c r="FY183" s="104"/>
      <c r="FZ183" s="104"/>
      <c r="GA183" s="104"/>
      <c r="GB183" s="104"/>
      <c r="GC183" s="104"/>
      <c r="GD183" s="104"/>
      <c r="GE183" s="104"/>
      <c r="GF183" s="104"/>
      <c r="GG183" s="104"/>
      <c r="GH183" s="104"/>
      <c r="GI183" s="104"/>
      <c r="GJ183" s="104"/>
      <c r="GK183" s="104"/>
      <c r="GL183" s="104"/>
      <c r="GM183" s="104"/>
      <c r="GN183" s="104"/>
      <c r="GO183" s="104"/>
      <c r="GP183" s="104"/>
      <c r="GQ183" s="104"/>
      <c r="GR183" s="104"/>
      <c r="GS183" s="104"/>
      <c r="GT183" s="104"/>
      <c r="GU183" s="104"/>
      <c r="GV183" s="104"/>
      <c r="GW183" s="104"/>
      <c r="GX183" s="104"/>
      <c r="GY183" s="104"/>
      <c r="GZ183" s="104"/>
      <c r="HA183" s="104"/>
      <c r="HB183" s="104"/>
      <c r="HC183" s="104"/>
      <c r="HD183" s="104"/>
      <c r="HE183" s="104"/>
      <c r="HF183" s="104"/>
      <c r="HG183" s="104"/>
      <c r="HH183" s="104"/>
      <c r="HI183" s="104"/>
      <c r="HJ183" s="104"/>
      <c r="HK183" s="104"/>
      <c r="HL183" s="104"/>
      <c r="HM183" s="104"/>
      <c r="HN183" s="104"/>
      <c r="HO183" s="104"/>
      <c r="HP183" s="104"/>
      <c r="HQ183" s="104"/>
      <c r="HR183" s="104"/>
      <c r="HS183" s="104"/>
      <c r="HT183" s="104"/>
      <c r="HU183" s="104"/>
    </row>
    <row r="184" spans="1:229" ht="12" customHeight="1" x14ac:dyDescent="0.3">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103"/>
      <c r="AW184" s="103"/>
      <c r="AX184" s="103"/>
      <c r="AY184" s="103"/>
      <c r="AZ184" s="103"/>
      <c r="BA184" s="103"/>
      <c r="BB184" s="103"/>
      <c r="BC184" s="103"/>
      <c r="BD184" s="103"/>
      <c r="BE184" s="103"/>
      <c r="BF184" s="103"/>
      <c r="BG184" s="103"/>
      <c r="BH184" s="104"/>
      <c r="BI184" s="104"/>
      <c r="BJ184" s="104"/>
      <c r="BK184" s="104"/>
      <c r="BL184" s="104"/>
      <c r="BM184" s="104"/>
      <c r="BN184" s="104"/>
      <c r="BO184" s="104"/>
      <c r="BP184" s="104"/>
      <c r="BQ184" s="104"/>
      <c r="BR184" s="104"/>
      <c r="BS184" s="104"/>
      <c r="BT184" s="104"/>
      <c r="BU184" s="104"/>
      <c r="BV184" s="104"/>
      <c r="BW184" s="104"/>
      <c r="BX184" s="104"/>
      <c r="BY184" s="104"/>
      <c r="BZ184" s="104"/>
      <c r="CA184" s="104"/>
      <c r="CB184" s="104"/>
      <c r="CC184" s="104"/>
      <c r="CD184" s="104"/>
      <c r="CE184" s="104"/>
      <c r="CF184" s="104"/>
      <c r="CG184" s="104"/>
      <c r="CH184" s="104"/>
      <c r="CI184" s="104"/>
      <c r="CJ184" s="104"/>
      <c r="CK184" s="104"/>
      <c r="CL184" s="104"/>
      <c r="CM184" s="104"/>
      <c r="CN184" s="104"/>
      <c r="CO184" s="104"/>
      <c r="CP184" s="104"/>
      <c r="CQ184" s="104"/>
      <c r="CR184" s="104"/>
      <c r="CS184" s="104"/>
      <c r="CT184" s="104"/>
      <c r="CU184" s="104"/>
      <c r="CV184" s="104"/>
      <c r="CW184" s="104"/>
      <c r="CX184" s="104"/>
      <c r="CY184" s="104"/>
      <c r="CZ184" s="104"/>
      <c r="DA184" s="104"/>
      <c r="DB184" s="104"/>
      <c r="DC184" s="104"/>
      <c r="DD184" s="104"/>
      <c r="DE184" s="104"/>
      <c r="DF184" s="104"/>
      <c r="DG184" s="104"/>
      <c r="DH184" s="104"/>
      <c r="DI184" s="104"/>
      <c r="DJ184" s="104"/>
      <c r="DK184" s="104"/>
      <c r="DL184" s="104"/>
      <c r="DM184" s="104"/>
      <c r="DN184" s="104"/>
      <c r="DO184" s="104"/>
      <c r="DP184" s="104"/>
      <c r="DQ184" s="104"/>
      <c r="DR184" s="104"/>
      <c r="DS184" s="104"/>
      <c r="DT184" s="104"/>
      <c r="DU184" s="104"/>
      <c r="DV184" s="104"/>
      <c r="DW184" s="104"/>
      <c r="DX184" s="104"/>
      <c r="DY184" s="104"/>
      <c r="DZ184" s="104"/>
      <c r="EA184" s="104"/>
      <c r="EB184" s="104"/>
      <c r="EC184" s="104"/>
      <c r="ED184" s="104"/>
      <c r="EE184" s="104"/>
      <c r="EF184" s="104"/>
      <c r="EG184" s="104"/>
      <c r="EH184" s="104"/>
      <c r="EI184" s="104"/>
      <c r="EJ184" s="104"/>
      <c r="EK184" s="104"/>
      <c r="EL184" s="104"/>
      <c r="EM184" s="104"/>
      <c r="EN184" s="104"/>
      <c r="EO184" s="104"/>
      <c r="EP184" s="104"/>
      <c r="EQ184" s="104"/>
      <c r="ER184" s="104"/>
      <c r="ES184" s="104"/>
      <c r="ET184" s="104"/>
      <c r="EU184" s="104"/>
      <c r="EV184" s="104"/>
      <c r="EW184" s="104"/>
      <c r="EX184" s="104"/>
      <c r="EY184" s="104"/>
      <c r="EZ184" s="104"/>
      <c r="FA184" s="104"/>
      <c r="FB184" s="104"/>
      <c r="FC184" s="104"/>
      <c r="FD184" s="104"/>
      <c r="FE184" s="104"/>
      <c r="FF184" s="104"/>
      <c r="FG184" s="104"/>
      <c r="FH184" s="104"/>
      <c r="FI184" s="104"/>
      <c r="FJ184" s="104"/>
      <c r="FK184" s="104"/>
      <c r="FL184" s="104"/>
      <c r="FM184" s="104"/>
      <c r="FN184" s="104"/>
      <c r="FO184" s="104"/>
      <c r="FP184" s="104"/>
      <c r="FQ184" s="104"/>
      <c r="FR184" s="104"/>
      <c r="FS184" s="104"/>
      <c r="FT184" s="104"/>
      <c r="FU184" s="104"/>
      <c r="FV184" s="104"/>
      <c r="FW184" s="104"/>
      <c r="FX184" s="104"/>
      <c r="FY184" s="104"/>
      <c r="FZ184" s="104"/>
      <c r="GA184" s="104"/>
      <c r="GB184" s="104"/>
      <c r="GC184" s="104"/>
      <c r="GD184" s="104"/>
      <c r="GE184" s="104"/>
      <c r="GF184" s="104"/>
      <c r="GG184" s="104"/>
      <c r="GH184" s="104"/>
      <c r="GI184" s="104"/>
      <c r="GJ184" s="104"/>
      <c r="GK184" s="104"/>
      <c r="GL184" s="104"/>
      <c r="GM184" s="104"/>
      <c r="GN184" s="104"/>
      <c r="GO184" s="104"/>
      <c r="GP184" s="104"/>
      <c r="GQ184" s="104"/>
      <c r="GR184" s="104"/>
      <c r="GS184" s="104"/>
      <c r="GT184" s="104"/>
      <c r="GU184" s="104"/>
      <c r="GV184" s="104"/>
      <c r="GW184" s="104"/>
      <c r="GX184" s="104"/>
      <c r="GY184" s="104"/>
      <c r="GZ184" s="104"/>
      <c r="HA184" s="104"/>
      <c r="HB184" s="104"/>
      <c r="HC184" s="104"/>
      <c r="HD184" s="104"/>
      <c r="HE184" s="104"/>
      <c r="HF184" s="104"/>
      <c r="HG184" s="104"/>
      <c r="HH184" s="104"/>
      <c r="HI184" s="104"/>
      <c r="HJ184" s="104"/>
      <c r="HK184" s="104"/>
      <c r="HL184" s="104"/>
      <c r="HM184" s="104"/>
      <c r="HN184" s="104"/>
      <c r="HO184" s="104"/>
      <c r="HP184" s="104"/>
      <c r="HQ184" s="104"/>
      <c r="HR184" s="104"/>
      <c r="HS184" s="104"/>
      <c r="HT184" s="104"/>
      <c r="HU184" s="104"/>
    </row>
    <row r="185" spans="1:229" ht="12" customHeight="1" x14ac:dyDescent="0.3">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103"/>
      <c r="AW185" s="103"/>
      <c r="AX185" s="103"/>
      <c r="AY185" s="103"/>
      <c r="AZ185" s="103"/>
      <c r="BA185" s="103"/>
      <c r="BB185" s="103"/>
      <c r="BC185" s="103"/>
      <c r="BD185" s="103"/>
      <c r="BE185" s="103"/>
      <c r="BF185" s="103"/>
      <c r="BG185" s="103"/>
      <c r="BH185" s="104"/>
      <c r="BI185" s="104"/>
      <c r="BJ185" s="104"/>
      <c r="BK185" s="104"/>
      <c r="BL185" s="104"/>
      <c r="BM185" s="104"/>
      <c r="BN185" s="104"/>
      <c r="BO185" s="104"/>
      <c r="BP185" s="104"/>
      <c r="BQ185" s="104"/>
      <c r="BR185" s="104"/>
      <c r="BS185" s="104"/>
      <c r="BT185" s="104"/>
      <c r="BU185" s="104"/>
      <c r="BV185" s="104"/>
      <c r="BW185" s="104"/>
      <c r="BX185" s="104"/>
      <c r="BY185" s="104"/>
      <c r="BZ185" s="104"/>
      <c r="CA185" s="104"/>
      <c r="CB185" s="104"/>
      <c r="CC185" s="104"/>
      <c r="CD185" s="104"/>
      <c r="CE185" s="104"/>
      <c r="CF185" s="104"/>
      <c r="CG185" s="104"/>
      <c r="CH185" s="104"/>
      <c r="CI185" s="104"/>
      <c r="CJ185" s="104"/>
      <c r="CK185" s="104"/>
      <c r="CL185" s="104"/>
      <c r="CM185" s="104"/>
      <c r="CN185" s="104"/>
      <c r="CO185" s="104"/>
      <c r="CP185" s="104"/>
      <c r="CQ185" s="104"/>
      <c r="CR185" s="104"/>
      <c r="CS185" s="104"/>
      <c r="CT185" s="104"/>
      <c r="CU185" s="104"/>
      <c r="CV185" s="104"/>
      <c r="CW185" s="104"/>
      <c r="CX185" s="104"/>
      <c r="CY185" s="104"/>
      <c r="CZ185" s="104"/>
      <c r="DA185" s="104"/>
      <c r="DB185" s="104"/>
      <c r="DC185" s="104"/>
      <c r="DD185" s="104"/>
      <c r="DE185" s="104"/>
      <c r="DF185" s="104"/>
      <c r="DG185" s="104"/>
      <c r="DH185" s="104"/>
      <c r="DI185" s="104"/>
      <c r="DJ185" s="104"/>
      <c r="DK185" s="104"/>
      <c r="DL185" s="104"/>
      <c r="DM185" s="104"/>
      <c r="DN185" s="104"/>
      <c r="DO185" s="104"/>
      <c r="DP185" s="104"/>
      <c r="DQ185" s="104"/>
      <c r="DR185" s="104"/>
      <c r="DS185" s="104"/>
      <c r="DT185" s="104"/>
      <c r="DU185" s="104"/>
      <c r="DV185" s="104"/>
      <c r="DW185" s="104"/>
      <c r="DX185" s="104"/>
      <c r="DY185" s="104"/>
      <c r="DZ185" s="104"/>
      <c r="EA185" s="104"/>
      <c r="EB185" s="104"/>
      <c r="EC185" s="104"/>
      <c r="ED185" s="104"/>
      <c r="EE185" s="104"/>
      <c r="EF185" s="104"/>
      <c r="EG185" s="104"/>
      <c r="EH185" s="104"/>
      <c r="EI185" s="104"/>
      <c r="EJ185" s="104"/>
      <c r="EK185" s="104"/>
      <c r="EL185" s="104"/>
      <c r="EM185" s="104"/>
      <c r="EN185" s="104"/>
      <c r="EO185" s="104"/>
      <c r="EP185" s="104"/>
      <c r="EQ185" s="104"/>
      <c r="ER185" s="104"/>
      <c r="ES185" s="104"/>
      <c r="ET185" s="104"/>
      <c r="EU185" s="104"/>
      <c r="EV185" s="104"/>
      <c r="EW185" s="104"/>
      <c r="EX185" s="104"/>
      <c r="EY185" s="104"/>
      <c r="EZ185" s="104"/>
      <c r="FA185" s="104"/>
      <c r="FB185" s="104"/>
      <c r="FC185" s="104"/>
      <c r="FD185" s="104"/>
      <c r="FE185" s="104"/>
      <c r="FF185" s="104"/>
      <c r="FG185" s="104"/>
      <c r="FH185" s="104"/>
      <c r="FI185" s="104"/>
      <c r="FJ185" s="104"/>
      <c r="FK185" s="104"/>
      <c r="FL185" s="104"/>
      <c r="FM185" s="104"/>
      <c r="FN185" s="104"/>
      <c r="FO185" s="104"/>
      <c r="FP185" s="104"/>
      <c r="FQ185" s="104"/>
      <c r="FR185" s="104"/>
      <c r="FS185" s="104"/>
      <c r="FT185" s="104"/>
      <c r="FU185" s="104"/>
      <c r="FV185" s="104"/>
      <c r="FW185" s="104"/>
      <c r="FX185" s="104"/>
      <c r="FY185" s="104"/>
      <c r="FZ185" s="104"/>
      <c r="GA185" s="104"/>
      <c r="GB185" s="104"/>
      <c r="GC185" s="104"/>
      <c r="GD185" s="104"/>
      <c r="GE185" s="104"/>
      <c r="GF185" s="104"/>
      <c r="GG185" s="104"/>
      <c r="GH185" s="104"/>
      <c r="GI185" s="104"/>
      <c r="GJ185" s="104"/>
      <c r="GK185" s="104"/>
      <c r="GL185" s="104"/>
      <c r="GM185" s="104"/>
      <c r="GN185" s="104"/>
      <c r="GO185" s="104"/>
      <c r="GP185" s="104"/>
      <c r="GQ185" s="104"/>
      <c r="GR185" s="104"/>
      <c r="GS185" s="104"/>
      <c r="GT185" s="104"/>
      <c r="GU185" s="104"/>
      <c r="GV185" s="104"/>
      <c r="GW185" s="104"/>
      <c r="GX185" s="104"/>
      <c r="GY185" s="104"/>
      <c r="GZ185" s="104"/>
      <c r="HA185" s="104"/>
      <c r="HB185" s="104"/>
      <c r="HC185" s="104"/>
      <c r="HD185" s="104"/>
      <c r="HE185" s="104"/>
      <c r="HF185" s="104"/>
      <c r="HG185" s="104"/>
      <c r="HH185" s="104"/>
      <c r="HI185" s="104"/>
      <c r="HJ185" s="104"/>
      <c r="HK185" s="104"/>
      <c r="HL185" s="104"/>
      <c r="HM185" s="104"/>
      <c r="HN185" s="104"/>
      <c r="HO185" s="104"/>
      <c r="HP185" s="104"/>
      <c r="HQ185" s="104"/>
      <c r="HR185" s="104"/>
      <c r="HS185" s="104"/>
      <c r="HT185" s="104"/>
      <c r="HU185" s="104"/>
    </row>
    <row r="186" spans="1:229" ht="12" customHeight="1" x14ac:dyDescent="0.3">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103"/>
      <c r="AW186" s="103"/>
      <c r="AX186" s="103"/>
      <c r="AY186" s="103"/>
      <c r="AZ186" s="103"/>
      <c r="BA186" s="103"/>
      <c r="BB186" s="103"/>
      <c r="BC186" s="103"/>
      <c r="BD186" s="103"/>
      <c r="BE186" s="103"/>
      <c r="BF186" s="103"/>
      <c r="BG186" s="103"/>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c r="DJ186" s="104"/>
      <c r="DK186" s="104"/>
      <c r="DL186" s="104"/>
      <c r="DM186" s="104"/>
      <c r="DN186" s="104"/>
      <c r="DO186" s="104"/>
      <c r="DP186" s="104"/>
      <c r="DQ186" s="104"/>
      <c r="DR186" s="104"/>
      <c r="DS186" s="104"/>
      <c r="DT186" s="104"/>
      <c r="DU186" s="104"/>
      <c r="DV186" s="104"/>
      <c r="DW186" s="104"/>
      <c r="DX186" s="104"/>
      <c r="DY186" s="104"/>
      <c r="DZ186" s="104"/>
      <c r="EA186" s="104"/>
      <c r="EB186" s="104"/>
      <c r="EC186" s="104"/>
      <c r="ED186" s="104"/>
      <c r="EE186" s="104"/>
      <c r="EF186" s="104"/>
      <c r="EG186" s="104"/>
      <c r="EH186" s="104"/>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4"/>
      <c r="FU186" s="104"/>
      <c r="FV186" s="104"/>
      <c r="FW186" s="104"/>
      <c r="FX186" s="104"/>
      <c r="FY186" s="104"/>
      <c r="FZ186" s="104"/>
      <c r="GA186" s="104"/>
      <c r="GB186" s="104"/>
      <c r="GC186" s="104"/>
      <c r="GD186" s="104"/>
      <c r="GE186" s="104"/>
      <c r="GF186" s="104"/>
      <c r="GG186" s="104"/>
      <c r="GH186" s="104"/>
      <c r="GI186" s="104"/>
      <c r="GJ186" s="104"/>
      <c r="GK186" s="104"/>
      <c r="GL186" s="104"/>
      <c r="GM186" s="104"/>
      <c r="GN186" s="104"/>
      <c r="GO186" s="104"/>
      <c r="GP186" s="104"/>
      <c r="GQ186" s="104"/>
      <c r="GR186" s="104"/>
      <c r="GS186" s="104"/>
      <c r="GT186" s="104"/>
      <c r="GU186" s="104"/>
      <c r="GV186" s="104"/>
      <c r="GW186" s="104"/>
      <c r="GX186" s="104"/>
      <c r="GY186" s="104"/>
      <c r="GZ186" s="104"/>
      <c r="HA186" s="104"/>
      <c r="HB186" s="104"/>
      <c r="HC186" s="104"/>
      <c r="HD186" s="104"/>
      <c r="HE186" s="104"/>
      <c r="HF186" s="104"/>
      <c r="HG186" s="104"/>
      <c r="HH186" s="104"/>
      <c r="HI186" s="104"/>
      <c r="HJ186" s="104"/>
      <c r="HK186" s="104"/>
      <c r="HL186" s="104"/>
      <c r="HM186" s="104"/>
      <c r="HN186" s="104"/>
      <c r="HO186" s="104"/>
      <c r="HP186" s="104"/>
      <c r="HQ186" s="104"/>
      <c r="HR186" s="104"/>
      <c r="HS186" s="104"/>
      <c r="HT186" s="104"/>
      <c r="HU186" s="104"/>
    </row>
    <row r="187" spans="1:229" ht="12" customHeight="1" x14ac:dyDescent="0.3">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103"/>
      <c r="AW187" s="103"/>
      <c r="AX187" s="103"/>
      <c r="AY187" s="103"/>
      <c r="AZ187" s="103"/>
      <c r="BA187" s="103"/>
      <c r="BB187" s="103"/>
      <c r="BC187" s="103"/>
      <c r="BD187" s="103"/>
      <c r="BE187" s="103"/>
      <c r="BF187" s="103"/>
      <c r="BG187" s="103"/>
      <c r="BH187" s="104"/>
      <c r="BI187" s="104"/>
      <c r="BJ187" s="104"/>
      <c r="BK187" s="104"/>
      <c r="BL187" s="104"/>
      <c r="BM187" s="104"/>
      <c r="BN187" s="104"/>
      <c r="BO187" s="104"/>
      <c r="BP187" s="104"/>
      <c r="BQ187" s="104"/>
      <c r="BR187" s="104"/>
      <c r="BS187" s="104"/>
      <c r="BT187" s="104"/>
      <c r="BU187" s="104"/>
      <c r="BV187" s="104"/>
      <c r="BW187" s="104"/>
      <c r="BX187" s="104"/>
      <c r="BY187" s="104"/>
      <c r="BZ187" s="104"/>
      <c r="CA187" s="104"/>
      <c r="CB187" s="104"/>
      <c r="CC187" s="104"/>
      <c r="CD187" s="104"/>
      <c r="CE187" s="104"/>
      <c r="CF187" s="104"/>
      <c r="CG187" s="104"/>
      <c r="CH187" s="104"/>
      <c r="CI187" s="104"/>
      <c r="CJ187" s="104"/>
      <c r="CK187" s="104"/>
      <c r="CL187" s="104"/>
      <c r="CM187" s="104"/>
      <c r="CN187" s="104"/>
      <c r="CO187" s="104"/>
      <c r="CP187" s="104"/>
      <c r="CQ187" s="104"/>
      <c r="CR187" s="104"/>
      <c r="CS187" s="104"/>
      <c r="CT187" s="104"/>
      <c r="CU187" s="104"/>
      <c r="CV187" s="104"/>
      <c r="CW187" s="104"/>
      <c r="CX187" s="104"/>
      <c r="CY187" s="104"/>
      <c r="CZ187" s="104"/>
      <c r="DA187" s="104"/>
      <c r="DB187" s="104"/>
      <c r="DC187" s="104"/>
      <c r="DD187" s="104"/>
      <c r="DE187" s="104"/>
      <c r="DF187" s="104"/>
      <c r="DG187" s="104"/>
      <c r="DH187" s="104"/>
      <c r="DI187" s="104"/>
      <c r="DJ187" s="104"/>
      <c r="DK187" s="104"/>
      <c r="DL187" s="104"/>
      <c r="DM187" s="104"/>
      <c r="DN187" s="104"/>
      <c r="DO187" s="104"/>
      <c r="DP187" s="104"/>
      <c r="DQ187" s="104"/>
      <c r="DR187" s="104"/>
      <c r="DS187" s="104"/>
      <c r="DT187" s="104"/>
      <c r="DU187" s="104"/>
      <c r="DV187" s="104"/>
      <c r="DW187" s="104"/>
      <c r="DX187" s="104"/>
      <c r="DY187" s="104"/>
      <c r="DZ187" s="104"/>
      <c r="EA187" s="104"/>
      <c r="EB187" s="104"/>
      <c r="EC187" s="104"/>
      <c r="ED187" s="104"/>
      <c r="EE187" s="104"/>
      <c r="EF187" s="104"/>
      <c r="EG187" s="104"/>
      <c r="EH187" s="104"/>
      <c r="EI187" s="104"/>
      <c r="EJ187" s="104"/>
      <c r="EK187" s="104"/>
      <c r="EL187" s="104"/>
      <c r="EM187" s="104"/>
      <c r="EN187" s="104"/>
      <c r="EO187" s="104"/>
      <c r="EP187" s="104"/>
      <c r="EQ187" s="104"/>
      <c r="ER187" s="104"/>
      <c r="ES187" s="104"/>
      <c r="ET187" s="104"/>
      <c r="EU187" s="104"/>
      <c r="EV187" s="104"/>
      <c r="EW187" s="104"/>
      <c r="EX187" s="104"/>
      <c r="EY187" s="104"/>
      <c r="EZ187" s="104"/>
      <c r="FA187" s="104"/>
      <c r="FB187" s="104"/>
      <c r="FC187" s="104"/>
      <c r="FD187" s="104"/>
      <c r="FE187" s="104"/>
      <c r="FF187" s="104"/>
      <c r="FG187" s="104"/>
      <c r="FH187" s="104"/>
      <c r="FI187" s="104"/>
      <c r="FJ187" s="104"/>
      <c r="FK187" s="104"/>
      <c r="FL187" s="104"/>
      <c r="FM187" s="104"/>
      <c r="FN187" s="104"/>
      <c r="FO187" s="104"/>
      <c r="FP187" s="104"/>
      <c r="FQ187" s="104"/>
      <c r="FR187" s="104"/>
      <c r="FS187" s="104"/>
      <c r="FT187" s="104"/>
      <c r="FU187" s="104"/>
      <c r="FV187" s="104"/>
      <c r="FW187" s="104"/>
      <c r="FX187" s="104"/>
      <c r="FY187" s="104"/>
      <c r="FZ187" s="104"/>
      <c r="GA187" s="104"/>
      <c r="GB187" s="104"/>
      <c r="GC187" s="104"/>
      <c r="GD187" s="104"/>
      <c r="GE187" s="104"/>
      <c r="GF187" s="104"/>
      <c r="GG187" s="104"/>
      <c r="GH187" s="104"/>
      <c r="GI187" s="104"/>
      <c r="GJ187" s="104"/>
      <c r="GK187" s="104"/>
      <c r="GL187" s="104"/>
      <c r="GM187" s="104"/>
      <c r="GN187" s="104"/>
      <c r="GO187" s="104"/>
      <c r="GP187" s="104"/>
      <c r="GQ187" s="104"/>
      <c r="GR187" s="104"/>
      <c r="GS187" s="104"/>
      <c r="GT187" s="104"/>
      <c r="GU187" s="104"/>
      <c r="GV187" s="104"/>
      <c r="GW187" s="104"/>
      <c r="GX187" s="104"/>
      <c r="GY187" s="104"/>
      <c r="GZ187" s="104"/>
      <c r="HA187" s="104"/>
      <c r="HB187" s="104"/>
      <c r="HC187" s="104"/>
      <c r="HD187" s="104"/>
      <c r="HE187" s="104"/>
      <c r="HF187" s="104"/>
      <c r="HG187" s="104"/>
      <c r="HH187" s="104"/>
      <c r="HI187" s="104"/>
      <c r="HJ187" s="104"/>
      <c r="HK187" s="104"/>
      <c r="HL187" s="104"/>
      <c r="HM187" s="104"/>
      <c r="HN187" s="104"/>
      <c r="HO187" s="104"/>
      <c r="HP187" s="104"/>
      <c r="HQ187" s="104"/>
      <c r="HR187" s="104"/>
      <c r="HS187" s="104"/>
      <c r="HT187" s="104"/>
      <c r="HU187" s="104"/>
    </row>
    <row r="188" spans="1:229" ht="12" customHeight="1" x14ac:dyDescent="0.3">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103"/>
      <c r="AW188" s="103"/>
      <c r="AX188" s="103"/>
      <c r="AY188" s="103"/>
      <c r="AZ188" s="103"/>
      <c r="BA188" s="103"/>
      <c r="BB188" s="103"/>
      <c r="BC188" s="103"/>
      <c r="BD188" s="103"/>
      <c r="BE188" s="103"/>
      <c r="BF188" s="103"/>
      <c r="BG188" s="103"/>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c r="DJ188" s="104"/>
      <c r="DK188" s="104"/>
      <c r="DL188" s="104"/>
      <c r="DM188" s="104"/>
      <c r="DN188" s="104"/>
      <c r="DO188" s="104"/>
      <c r="DP188" s="104"/>
      <c r="DQ188" s="104"/>
      <c r="DR188" s="104"/>
      <c r="DS188" s="104"/>
      <c r="DT188" s="104"/>
      <c r="DU188" s="104"/>
      <c r="DV188" s="104"/>
      <c r="DW188" s="104"/>
      <c r="DX188" s="104"/>
      <c r="DY188" s="104"/>
      <c r="DZ188" s="104"/>
      <c r="EA188" s="104"/>
      <c r="EB188" s="104"/>
      <c r="EC188" s="104"/>
      <c r="ED188" s="104"/>
      <c r="EE188" s="104"/>
      <c r="EF188" s="104"/>
      <c r="EG188" s="104"/>
      <c r="EH188" s="104"/>
      <c r="EI188" s="104"/>
      <c r="EJ188" s="104"/>
      <c r="EK188" s="104"/>
      <c r="EL188" s="104"/>
      <c r="EM188" s="104"/>
      <c r="EN188" s="104"/>
      <c r="EO188" s="104"/>
      <c r="EP188" s="104"/>
      <c r="EQ188" s="104"/>
      <c r="ER188" s="104"/>
      <c r="ES188" s="104"/>
      <c r="ET188" s="104"/>
      <c r="EU188" s="104"/>
      <c r="EV188" s="104"/>
      <c r="EW188" s="104"/>
      <c r="EX188" s="104"/>
      <c r="EY188" s="104"/>
      <c r="EZ188" s="104"/>
      <c r="FA188" s="104"/>
      <c r="FB188" s="104"/>
      <c r="FC188" s="104"/>
      <c r="FD188" s="104"/>
      <c r="FE188" s="104"/>
      <c r="FF188" s="104"/>
      <c r="FG188" s="104"/>
      <c r="FH188" s="104"/>
      <c r="FI188" s="104"/>
      <c r="FJ188" s="104"/>
      <c r="FK188" s="104"/>
      <c r="FL188" s="104"/>
      <c r="FM188" s="104"/>
      <c r="FN188" s="104"/>
      <c r="FO188" s="104"/>
      <c r="FP188" s="104"/>
      <c r="FQ188" s="104"/>
      <c r="FR188" s="104"/>
      <c r="FS188" s="104"/>
      <c r="FT188" s="104"/>
      <c r="FU188" s="104"/>
      <c r="FV188" s="104"/>
      <c r="FW188" s="104"/>
      <c r="FX188" s="104"/>
      <c r="FY188" s="104"/>
      <c r="FZ188" s="104"/>
      <c r="GA188" s="104"/>
      <c r="GB188" s="104"/>
      <c r="GC188" s="104"/>
      <c r="GD188" s="104"/>
      <c r="GE188" s="104"/>
      <c r="GF188" s="104"/>
      <c r="GG188" s="104"/>
      <c r="GH188" s="104"/>
      <c r="GI188" s="104"/>
      <c r="GJ188" s="104"/>
      <c r="GK188" s="104"/>
      <c r="GL188" s="104"/>
      <c r="GM188" s="104"/>
      <c r="GN188" s="104"/>
      <c r="GO188" s="104"/>
      <c r="GP188" s="104"/>
      <c r="GQ188" s="104"/>
      <c r="GR188" s="104"/>
      <c r="GS188" s="104"/>
      <c r="GT188" s="104"/>
      <c r="GU188" s="104"/>
      <c r="GV188" s="104"/>
      <c r="GW188" s="104"/>
      <c r="GX188" s="104"/>
      <c r="GY188" s="104"/>
      <c r="GZ188" s="104"/>
      <c r="HA188" s="104"/>
      <c r="HB188" s="104"/>
      <c r="HC188" s="104"/>
      <c r="HD188" s="104"/>
      <c r="HE188" s="104"/>
      <c r="HF188" s="104"/>
      <c r="HG188" s="104"/>
      <c r="HH188" s="104"/>
      <c r="HI188" s="104"/>
      <c r="HJ188" s="104"/>
      <c r="HK188" s="104"/>
      <c r="HL188" s="104"/>
      <c r="HM188" s="104"/>
      <c r="HN188" s="104"/>
      <c r="HO188" s="104"/>
      <c r="HP188" s="104"/>
      <c r="HQ188" s="104"/>
      <c r="HR188" s="104"/>
      <c r="HS188" s="104"/>
      <c r="HT188" s="104"/>
      <c r="HU188" s="104"/>
    </row>
    <row r="189" spans="1:229" ht="12" customHeight="1" x14ac:dyDescent="0.3">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103"/>
      <c r="AW189" s="103"/>
      <c r="AX189" s="103"/>
      <c r="AY189" s="103"/>
      <c r="AZ189" s="103"/>
      <c r="BA189" s="103"/>
      <c r="BB189" s="103"/>
      <c r="BC189" s="103"/>
      <c r="BD189" s="103"/>
      <c r="BE189" s="103"/>
      <c r="BF189" s="103"/>
      <c r="BG189" s="103"/>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c r="DJ189" s="104"/>
      <c r="DK189" s="104"/>
      <c r="DL189" s="104"/>
      <c r="DM189" s="104"/>
      <c r="DN189" s="104"/>
      <c r="DO189" s="104"/>
      <c r="DP189" s="104"/>
      <c r="DQ189" s="104"/>
      <c r="DR189" s="104"/>
      <c r="DS189" s="104"/>
      <c r="DT189" s="104"/>
      <c r="DU189" s="104"/>
      <c r="DV189" s="104"/>
      <c r="DW189" s="104"/>
      <c r="DX189" s="104"/>
      <c r="DY189" s="104"/>
      <c r="DZ189" s="104"/>
      <c r="EA189" s="104"/>
      <c r="EB189" s="104"/>
      <c r="EC189" s="104"/>
      <c r="ED189" s="104"/>
      <c r="EE189" s="104"/>
      <c r="EF189" s="104"/>
      <c r="EG189" s="104"/>
      <c r="EH189" s="104"/>
      <c r="EI189" s="104"/>
      <c r="EJ189" s="104"/>
      <c r="EK189" s="104"/>
      <c r="EL189" s="104"/>
      <c r="EM189" s="104"/>
      <c r="EN189" s="104"/>
      <c r="EO189" s="104"/>
      <c r="EP189" s="104"/>
      <c r="EQ189" s="104"/>
      <c r="ER189" s="104"/>
      <c r="ES189" s="104"/>
      <c r="ET189" s="104"/>
      <c r="EU189" s="104"/>
      <c r="EV189" s="104"/>
      <c r="EW189" s="104"/>
      <c r="EX189" s="104"/>
      <c r="EY189" s="104"/>
      <c r="EZ189" s="104"/>
      <c r="FA189" s="104"/>
      <c r="FB189" s="104"/>
      <c r="FC189" s="104"/>
      <c r="FD189" s="104"/>
      <c r="FE189" s="104"/>
      <c r="FF189" s="104"/>
      <c r="FG189" s="104"/>
      <c r="FH189" s="104"/>
      <c r="FI189" s="104"/>
      <c r="FJ189" s="104"/>
      <c r="FK189" s="104"/>
      <c r="FL189" s="104"/>
      <c r="FM189" s="104"/>
      <c r="FN189" s="104"/>
      <c r="FO189" s="104"/>
      <c r="FP189" s="104"/>
      <c r="FQ189" s="104"/>
      <c r="FR189" s="104"/>
      <c r="FS189" s="104"/>
      <c r="FT189" s="104"/>
      <c r="FU189" s="104"/>
      <c r="FV189" s="104"/>
      <c r="FW189" s="104"/>
      <c r="FX189" s="104"/>
      <c r="FY189" s="104"/>
      <c r="FZ189" s="104"/>
      <c r="GA189" s="104"/>
      <c r="GB189" s="104"/>
      <c r="GC189" s="104"/>
      <c r="GD189" s="104"/>
      <c r="GE189" s="104"/>
      <c r="GF189" s="104"/>
      <c r="GG189" s="104"/>
      <c r="GH189" s="104"/>
      <c r="GI189" s="104"/>
      <c r="GJ189" s="104"/>
      <c r="GK189" s="104"/>
      <c r="GL189" s="104"/>
      <c r="GM189" s="104"/>
      <c r="GN189" s="104"/>
      <c r="GO189" s="104"/>
      <c r="GP189" s="104"/>
      <c r="GQ189" s="104"/>
      <c r="GR189" s="104"/>
      <c r="GS189" s="104"/>
      <c r="GT189" s="104"/>
      <c r="GU189" s="104"/>
      <c r="GV189" s="104"/>
      <c r="GW189" s="104"/>
      <c r="GX189" s="104"/>
      <c r="GY189" s="104"/>
      <c r="GZ189" s="104"/>
      <c r="HA189" s="104"/>
      <c r="HB189" s="104"/>
      <c r="HC189" s="104"/>
      <c r="HD189" s="104"/>
      <c r="HE189" s="104"/>
      <c r="HF189" s="104"/>
      <c r="HG189" s="104"/>
      <c r="HH189" s="104"/>
      <c r="HI189" s="104"/>
      <c r="HJ189" s="104"/>
      <c r="HK189" s="104"/>
      <c r="HL189" s="104"/>
      <c r="HM189" s="104"/>
      <c r="HN189" s="104"/>
      <c r="HO189" s="104"/>
      <c r="HP189" s="104"/>
      <c r="HQ189" s="104"/>
      <c r="HR189" s="104"/>
      <c r="HS189" s="104"/>
      <c r="HT189" s="104"/>
      <c r="HU189" s="104"/>
    </row>
    <row r="190" spans="1:229" ht="12" customHeight="1" x14ac:dyDescent="0.3">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103"/>
      <c r="AW190" s="103"/>
      <c r="AX190" s="103"/>
      <c r="AY190" s="103"/>
      <c r="AZ190" s="103"/>
      <c r="BA190" s="103"/>
      <c r="BB190" s="103"/>
      <c r="BC190" s="103"/>
      <c r="BD190" s="103"/>
      <c r="BE190" s="103"/>
      <c r="BF190" s="103"/>
      <c r="BG190" s="103"/>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c r="DJ190" s="104"/>
      <c r="DK190" s="104"/>
      <c r="DL190" s="104"/>
      <c r="DM190" s="104"/>
      <c r="DN190" s="104"/>
      <c r="DO190" s="104"/>
      <c r="DP190" s="104"/>
      <c r="DQ190" s="104"/>
      <c r="DR190" s="104"/>
      <c r="DS190" s="104"/>
      <c r="DT190" s="104"/>
      <c r="DU190" s="104"/>
      <c r="DV190" s="104"/>
      <c r="DW190" s="104"/>
      <c r="DX190" s="104"/>
      <c r="DY190" s="104"/>
      <c r="DZ190" s="104"/>
      <c r="EA190" s="104"/>
      <c r="EB190" s="104"/>
      <c r="EC190" s="104"/>
      <c r="ED190" s="104"/>
      <c r="EE190" s="104"/>
      <c r="EF190" s="104"/>
      <c r="EG190" s="104"/>
      <c r="EH190" s="104"/>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4"/>
      <c r="FU190" s="104"/>
      <c r="FV190" s="104"/>
      <c r="FW190" s="104"/>
      <c r="FX190" s="104"/>
      <c r="FY190" s="104"/>
      <c r="FZ190" s="104"/>
      <c r="GA190" s="104"/>
      <c r="GB190" s="104"/>
      <c r="GC190" s="104"/>
      <c r="GD190" s="104"/>
      <c r="GE190" s="104"/>
      <c r="GF190" s="104"/>
      <c r="GG190" s="104"/>
      <c r="GH190" s="104"/>
      <c r="GI190" s="104"/>
      <c r="GJ190" s="104"/>
      <c r="GK190" s="104"/>
      <c r="GL190" s="104"/>
      <c r="GM190" s="104"/>
      <c r="GN190" s="104"/>
      <c r="GO190" s="104"/>
      <c r="GP190" s="104"/>
      <c r="GQ190" s="104"/>
      <c r="GR190" s="104"/>
      <c r="GS190" s="104"/>
      <c r="GT190" s="104"/>
      <c r="GU190" s="104"/>
      <c r="GV190" s="104"/>
      <c r="GW190" s="104"/>
      <c r="GX190" s="104"/>
      <c r="GY190" s="104"/>
      <c r="GZ190" s="104"/>
      <c r="HA190" s="104"/>
      <c r="HB190" s="104"/>
      <c r="HC190" s="104"/>
      <c r="HD190" s="104"/>
      <c r="HE190" s="104"/>
      <c r="HF190" s="104"/>
      <c r="HG190" s="104"/>
      <c r="HH190" s="104"/>
      <c r="HI190" s="104"/>
      <c r="HJ190" s="104"/>
      <c r="HK190" s="104"/>
      <c r="HL190" s="104"/>
      <c r="HM190" s="104"/>
      <c r="HN190" s="104"/>
      <c r="HO190" s="104"/>
      <c r="HP190" s="104"/>
      <c r="HQ190" s="104"/>
      <c r="HR190" s="104"/>
      <c r="HS190" s="104"/>
      <c r="HT190" s="104"/>
      <c r="HU190" s="104"/>
    </row>
    <row r="191" spans="1:229" ht="12" customHeight="1" x14ac:dyDescent="0.3">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103"/>
      <c r="AW191" s="103"/>
      <c r="AX191" s="103"/>
      <c r="AY191" s="103"/>
      <c r="AZ191" s="103"/>
      <c r="BA191" s="103"/>
      <c r="BB191" s="103"/>
      <c r="BC191" s="103"/>
      <c r="BD191" s="103"/>
      <c r="BE191" s="103"/>
      <c r="BF191" s="103"/>
      <c r="BG191" s="103"/>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c r="EO191" s="104"/>
      <c r="EP191" s="104"/>
      <c r="EQ191" s="104"/>
      <c r="ER191" s="104"/>
      <c r="ES191" s="104"/>
      <c r="ET191" s="104"/>
      <c r="EU191" s="104"/>
      <c r="EV191" s="104"/>
      <c r="EW191" s="104"/>
      <c r="EX191" s="104"/>
      <c r="EY191" s="104"/>
      <c r="EZ191" s="104"/>
      <c r="FA191" s="104"/>
      <c r="FB191" s="104"/>
      <c r="FC191" s="104"/>
      <c r="FD191" s="104"/>
      <c r="FE191" s="104"/>
      <c r="FF191" s="104"/>
      <c r="FG191" s="104"/>
      <c r="FH191" s="104"/>
      <c r="FI191" s="104"/>
      <c r="FJ191" s="104"/>
      <c r="FK191" s="104"/>
      <c r="FL191" s="104"/>
      <c r="FM191" s="104"/>
      <c r="FN191" s="104"/>
      <c r="FO191" s="104"/>
      <c r="FP191" s="104"/>
      <c r="FQ191" s="104"/>
      <c r="FR191" s="104"/>
      <c r="FS191" s="104"/>
      <c r="FT191" s="104"/>
      <c r="FU191" s="104"/>
      <c r="FV191" s="104"/>
      <c r="FW191" s="104"/>
      <c r="FX191" s="104"/>
      <c r="FY191" s="104"/>
      <c r="FZ191" s="104"/>
      <c r="GA191" s="104"/>
      <c r="GB191" s="104"/>
      <c r="GC191" s="104"/>
      <c r="GD191" s="104"/>
      <c r="GE191" s="104"/>
      <c r="GF191" s="104"/>
      <c r="GG191" s="104"/>
      <c r="GH191" s="104"/>
      <c r="GI191" s="104"/>
      <c r="GJ191" s="104"/>
      <c r="GK191" s="104"/>
      <c r="GL191" s="104"/>
      <c r="GM191" s="104"/>
      <c r="GN191" s="104"/>
      <c r="GO191" s="104"/>
      <c r="GP191" s="104"/>
      <c r="GQ191" s="104"/>
      <c r="GR191" s="104"/>
      <c r="GS191" s="104"/>
      <c r="GT191" s="104"/>
      <c r="GU191" s="104"/>
      <c r="GV191" s="104"/>
      <c r="GW191" s="104"/>
      <c r="GX191" s="104"/>
      <c r="GY191" s="104"/>
      <c r="GZ191" s="104"/>
      <c r="HA191" s="104"/>
      <c r="HB191" s="104"/>
      <c r="HC191" s="104"/>
      <c r="HD191" s="104"/>
      <c r="HE191" s="104"/>
      <c r="HF191" s="104"/>
      <c r="HG191" s="104"/>
      <c r="HH191" s="104"/>
      <c r="HI191" s="104"/>
      <c r="HJ191" s="104"/>
      <c r="HK191" s="104"/>
      <c r="HL191" s="104"/>
      <c r="HM191" s="104"/>
      <c r="HN191" s="104"/>
      <c r="HO191" s="104"/>
      <c r="HP191" s="104"/>
      <c r="HQ191" s="104"/>
      <c r="HR191" s="104"/>
      <c r="HS191" s="104"/>
      <c r="HT191" s="104"/>
      <c r="HU191" s="104"/>
    </row>
    <row r="192" spans="1:229" ht="12" customHeight="1" x14ac:dyDescent="0.3">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103"/>
      <c r="AW192" s="103"/>
      <c r="AX192" s="103"/>
      <c r="AY192" s="103"/>
      <c r="AZ192" s="103"/>
      <c r="BA192" s="103"/>
      <c r="BB192" s="103"/>
      <c r="BC192" s="103"/>
      <c r="BD192" s="103"/>
      <c r="BE192" s="103"/>
      <c r="BF192" s="103"/>
      <c r="BG192" s="103"/>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c r="EO192" s="104"/>
      <c r="EP192" s="104"/>
      <c r="EQ192" s="104"/>
      <c r="ER192" s="104"/>
      <c r="ES192" s="104"/>
      <c r="ET192" s="104"/>
      <c r="EU192" s="104"/>
      <c r="EV192" s="104"/>
      <c r="EW192" s="104"/>
      <c r="EX192" s="104"/>
      <c r="EY192" s="104"/>
      <c r="EZ192" s="104"/>
      <c r="FA192" s="104"/>
      <c r="FB192" s="104"/>
      <c r="FC192" s="104"/>
      <c r="FD192" s="104"/>
      <c r="FE192" s="104"/>
      <c r="FF192" s="104"/>
      <c r="FG192" s="104"/>
      <c r="FH192" s="104"/>
      <c r="FI192" s="104"/>
      <c r="FJ192" s="104"/>
      <c r="FK192" s="104"/>
      <c r="FL192" s="104"/>
      <c r="FM192" s="104"/>
      <c r="FN192" s="104"/>
      <c r="FO192" s="104"/>
      <c r="FP192" s="104"/>
      <c r="FQ192" s="104"/>
      <c r="FR192" s="104"/>
      <c r="FS192" s="104"/>
      <c r="FT192" s="104"/>
      <c r="FU192" s="104"/>
      <c r="FV192" s="104"/>
      <c r="FW192" s="104"/>
      <c r="FX192" s="104"/>
      <c r="FY192" s="104"/>
      <c r="FZ192" s="104"/>
      <c r="GA192" s="104"/>
      <c r="GB192" s="104"/>
      <c r="GC192" s="104"/>
      <c r="GD192" s="104"/>
      <c r="GE192" s="104"/>
      <c r="GF192" s="104"/>
      <c r="GG192" s="104"/>
      <c r="GH192" s="104"/>
      <c r="GI192" s="104"/>
      <c r="GJ192" s="104"/>
      <c r="GK192" s="104"/>
      <c r="GL192" s="104"/>
      <c r="GM192" s="104"/>
      <c r="GN192" s="104"/>
      <c r="GO192" s="104"/>
      <c r="GP192" s="104"/>
      <c r="GQ192" s="104"/>
      <c r="GR192" s="104"/>
      <c r="GS192" s="104"/>
      <c r="GT192" s="104"/>
      <c r="GU192" s="104"/>
      <c r="GV192" s="104"/>
      <c r="GW192" s="104"/>
      <c r="GX192" s="104"/>
      <c r="GY192" s="104"/>
      <c r="GZ192" s="104"/>
      <c r="HA192" s="104"/>
      <c r="HB192" s="104"/>
      <c r="HC192" s="104"/>
      <c r="HD192" s="104"/>
      <c r="HE192" s="104"/>
      <c r="HF192" s="104"/>
      <c r="HG192" s="104"/>
      <c r="HH192" s="104"/>
      <c r="HI192" s="104"/>
      <c r="HJ192" s="104"/>
      <c r="HK192" s="104"/>
      <c r="HL192" s="104"/>
      <c r="HM192" s="104"/>
      <c r="HN192" s="104"/>
      <c r="HO192" s="104"/>
      <c r="HP192" s="104"/>
      <c r="HQ192" s="104"/>
      <c r="HR192" s="104"/>
      <c r="HS192" s="104"/>
      <c r="HT192" s="104"/>
      <c r="HU192" s="104"/>
    </row>
    <row r="193" spans="1:229" ht="12" customHeight="1" x14ac:dyDescent="0.3">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103"/>
      <c r="AW193" s="103"/>
      <c r="AX193" s="103"/>
      <c r="AY193" s="103"/>
      <c r="AZ193" s="103"/>
      <c r="BA193" s="103"/>
      <c r="BB193" s="103"/>
      <c r="BC193" s="103"/>
      <c r="BD193" s="103"/>
      <c r="BE193" s="103"/>
      <c r="BF193" s="103"/>
      <c r="BG193" s="103"/>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c r="EO193" s="104"/>
      <c r="EP193" s="104"/>
      <c r="EQ193" s="104"/>
      <c r="ER193" s="104"/>
      <c r="ES193" s="104"/>
      <c r="ET193" s="104"/>
      <c r="EU193" s="104"/>
      <c r="EV193" s="104"/>
      <c r="EW193" s="104"/>
      <c r="EX193" s="104"/>
      <c r="EY193" s="104"/>
      <c r="EZ193" s="104"/>
      <c r="FA193" s="104"/>
      <c r="FB193" s="104"/>
      <c r="FC193" s="104"/>
      <c r="FD193" s="104"/>
      <c r="FE193" s="104"/>
      <c r="FF193" s="104"/>
      <c r="FG193" s="104"/>
      <c r="FH193" s="104"/>
      <c r="FI193" s="104"/>
      <c r="FJ193" s="104"/>
      <c r="FK193" s="104"/>
      <c r="FL193" s="104"/>
      <c r="FM193" s="104"/>
      <c r="FN193" s="104"/>
      <c r="FO193" s="104"/>
      <c r="FP193" s="104"/>
      <c r="FQ193" s="104"/>
      <c r="FR193" s="104"/>
      <c r="FS193" s="104"/>
      <c r="FT193" s="104"/>
      <c r="FU193" s="104"/>
      <c r="FV193" s="104"/>
      <c r="FW193" s="104"/>
      <c r="FX193" s="104"/>
      <c r="FY193" s="104"/>
      <c r="FZ193" s="104"/>
      <c r="GA193" s="104"/>
      <c r="GB193" s="104"/>
      <c r="GC193" s="104"/>
      <c r="GD193" s="104"/>
      <c r="GE193" s="104"/>
      <c r="GF193" s="104"/>
      <c r="GG193" s="104"/>
      <c r="GH193" s="104"/>
      <c r="GI193" s="104"/>
      <c r="GJ193" s="104"/>
      <c r="GK193" s="104"/>
      <c r="GL193" s="104"/>
      <c r="GM193" s="104"/>
      <c r="GN193" s="104"/>
      <c r="GO193" s="104"/>
      <c r="GP193" s="104"/>
      <c r="GQ193" s="104"/>
      <c r="GR193" s="104"/>
      <c r="GS193" s="104"/>
      <c r="GT193" s="104"/>
      <c r="GU193" s="104"/>
      <c r="GV193" s="104"/>
      <c r="GW193" s="104"/>
      <c r="GX193" s="104"/>
      <c r="GY193" s="104"/>
      <c r="GZ193" s="104"/>
      <c r="HA193" s="104"/>
      <c r="HB193" s="104"/>
      <c r="HC193" s="104"/>
      <c r="HD193" s="104"/>
      <c r="HE193" s="104"/>
      <c r="HF193" s="104"/>
      <c r="HG193" s="104"/>
      <c r="HH193" s="104"/>
      <c r="HI193" s="104"/>
      <c r="HJ193" s="104"/>
      <c r="HK193" s="104"/>
      <c r="HL193" s="104"/>
      <c r="HM193" s="104"/>
      <c r="HN193" s="104"/>
      <c r="HO193" s="104"/>
      <c r="HP193" s="104"/>
      <c r="HQ193" s="104"/>
      <c r="HR193" s="104"/>
      <c r="HS193" s="104"/>
      <c r="HT193" s="104"/>
      <c r="HU193" s="104"/>
    </row>
    <row r="194" spans="1:229" ht="12" customHeight="1" x14ac:dyDescent="0.3">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103"/>
      <c r="AW194" s="103"/>
      <c r="AX194" s="103"/>
      <c r="AY194" s="103"/>
      <c r="AZ194" s="103"/>
      <c r="BA194" s="103"/>
      <c r="BB194" s="103"/>
      <c r="BC194" s="103"/>
      <c r="BD194" s="103"/>
      <c r="BE194" s="103"/>
      <c r="BF194" s="103"/>
      <c r="BG194" s="103"/>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c r="DJ194" s="104"/>
      <c r="DK194" s="104"/>
      <c r="DL194" s="104"/>
      <c r="DM194" s="104"/>
      <c r="DN194" s="104"/>
      <c r="DO194" s="104"/>
      <c r="DP194" s="104"/>
      <c r="DQ194" s="104"/>
      <c r="DR194" s="104"/>
      <c r="DS194" s="104"/>
      <c r="DT194" s="104"/>
      <c r="DU194" s="104"/>
      <c r="DV194" s="104"/>
      <c r="DW194" s="104"/>
      <c r="DX194" s="104"/>
      <c r="DY194" s="104"/>
      <c r="DZ194" s="104"/>
      <c r="EA194" s="104"/>
      <c r="EB194" s="104"/>
      <c r="EC194" s="104"/>
      <c r="ED194" s="104"/>
      <c r="EE194" s="104"/>
      <c r="EF194" s="104"/>
      <c r="EG194" s="104"/>
      <c r="EH194" s="104"/>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4"/>
      <c r="FU194" s="104"/>
      <c r="FV194" s="104"/>
      <c r="FW194" s="104"/>
      <c r="FX194" s="104"/>
      <c r="FY194" s="104"/>
      <c r="FZ194" s="104"/>
      <c r="GA194" s="104"/>
      <c r="GB194" s="104"/>
      <c r="GC194" s="104"/>
      <c r="GD194" s="104"/>
      <c r="GE194" s="104"/>
      <c r="GF194" s="104"/>
      <c r="GG194" s="104"/>
      <c r="GH194" s="104"/>
      <c r="GI194" s="104"/>
      <c r="GJ194" s="104"/>
      <c r="GK194" s="104"/>
      <c r="GL194" s="104"/>
      <c r="GM194" s="104"/>
      <c r="GN194" s="104"/>
      <c r="GO194" s="104"/>
      <c r="GP194" s="104"/>
      <c r="GQ194" s="104"/>
      <c r="GR194" s="104"/>
      <c r="GS194" s="104"/>
      <c r="GT194" s="104"/>
      <c r="GU194" s="104"/>
      <c r="GV194" s="104"/>
      <c r="GW194" s="104"/>
      <c r="GX194" s="104"/>
      <c r="GY194" s="104"/>
      <c r="GZ194" s="104"/>
      <c r="HA194" s="104"/>
      <c r="HB194" s="104"/>
      <c r="HC194" s="104"/>
      <c r="HD194" s="104"/>
      <c r="HE194" s="104"/>
      <c r="HF194" s="104"/>
      <c r="HG194" s="104"/>
      <c r="HH194" s="104"/>
      <c r="HI194" s="104"/>
      <c r="HJ194" s="104"/>
      <c r="HK194" s="104"/>
      <c r="HL194" s="104"/>
      <c r="HM194" s="104"/>
      <c r="HN194" s="104"/>
      <c r="HO194" s="104"/>
      <c r="HP194" s="104"/>
      <c r="HQ194" s="104"/>
      <c r="HR194" s="104"/>
      <c r="HS194" s="104"/>
      <c r="HT194" s="104"/>
      <c r="HU194" s="104"/>
    </row>
    <row r="195" spans="1:229" ht="12" customHeight="1" x14ac:dyDescent="0.3">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103"/>
      <c r="AW195" s="103"/>
      <c r="AX195" s="103"/>
      <c r="AY195" s="103"/>
      <c r="AZ195" s="103"/>
      <c r="BA195" s="103"/>
      <c r="BB195" s="103"/>
      <c r="BC195" s="103"/>
      <c r="BD195" s="103"/>
      <c r="BE195" s="103"/>
      <c r="BF195" s="103"/>
      <c r="BG195" s="103"/>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c r="DJ195" s="104"/>
      <c r="DK195" s="104"/>
      <c r="DL195" s="104"/>
      <c r="DM195" s="104"/>
      <c r="DN195" s="104"/>
      <c r="DO195" s="104"/>
      <c r="DP195" s="104"/>
      <c r="DQ195" s="104"/>
      <c r="DR195" s="104"/>
      <c r="DS195" s="104"/>
      <c r="DT195" s="104"/>
      <c r="DU195" s="104"/>
      <c r="DV195" s="104"/>
      <c r="DW195" s="104"/>
      <c r="DX195" s="104"/>
      <c r="DY195" s="104"/>
      <c r="DZ195" s="104"/>
      <c r="EA195" s="104"/>
      <c r="EB195" s="104"/>
      <c r="EC195" s="104"/>
      <c r="ED195" s="104"/>
      <c r="EE195" s="104"/>
      <c r="EF195" s="104"/>
      <c r="EG195" s="104"/>
      <c r="EH195" s="104"/>
      <c r="EI195" s="104"/>
      <c r="EJ195" s="104"/>
      <c r="EK195" s="104"/>
      <c r="EL195" s="104"/>
      <c r="EM195" s="104"/>
      <c r="EN195" s="104"/>
      <c r="EO195" s="104"/>
      <c r="EP195" s="104"/>
      <c r="EQ195" s="104"/>
      <c r="ER195" s="104"/>
      <c r="ES195" s="104"/>
      <c r="ET195" s="104"/>
      <c r="EU195" s="104"/>
      <c r="EV195" s="104"/>
      <c r="EW195" s="104"/>
      <c r="EX195" s="104"/>
      <c r="EY195" s="104"/>
      <c r="EZ195" s="104"/>
      <c r="FA195" s="104"/>
      <c r="FB195" s="104"/>
      <c r="FC195" s="104"/>
      <c r="FD195" s="104"/>
      <c r="FE195" s="104"/>
      <c r="FF195" s="104"/>
      <c r="FG195" s="104"/>
      <c r="FH195" s="104"/>
      <c r="FI195" s="104"/>
      <c r="FJ195" s="104"/>
      <c r="FK195" s="104"/>
      <c r="FL195" s="104"/>
      <c r="FM195" s="104"/>
      <c r="FN195" s="104"/>
      <c r="FO195" s="104"/>
      <c r="FP195" s="104"/>
      <c r="FQ195" s="104"/>
      <c r="FR195" s="104"/>
      <c r="FS195" s="104"/>
      <c r="FT195" s="104"/>
      <c r="FU195" s="104"/>
      <c r="FV195" s="104"/>
      <c r="FW195" s="104"/>
      <c r="FX195" s="104"/>
      <c r="FY195" s="104"/>
      <c r="FZ195" s="104"/>
      <c r="GA195" s="104"/>
      <c r="GB195" s="104"/>
      <c r="GC195" s="104"/>
      <c r="GD195" s="104"/>
      <c r="GE195" s="104"/>
      <c r="GF195" s="104"/>
      <c r="GG195" s="104"/>
      <c r="GH195" s="104"/>
      <c r="GI195" s="104"/>
      <c r="GJ195" s="104"/>
      <c r="GK195" s="104"/>
      <c r="GL195" s="104"/>
      <c r="GM195" s="104"/>
      <c r="GN195" s="104"/>
      <c r="GO195" s="104"/>
      <c r="GP195" s="104"/>
      <c r="GQ195" s="104"/>
      <c r="GR195" s="104"/>
      <c r="GS195" s="104"/>
      <c r="GT195" s="104"/>
      <c r="GU195" s="104"/>
      <c r="GV195" s="104"/>
      <c r="GW195" s="104"/>
      <c r="GX195" s="104"/>
      <c r="GY195" s="104"/>
      <c r="GZ195" s="104"/>
      <c r="HA195" s="104"/>
      <c r="HB195" s="104"/>
      <c r="HC195" s="104"/>
      <c r="HD195" s="104"/>
      <c r="HE195" s="104"/>
      <c r="HF195" s="104"/>
      <c r="HG195" s="104"/>
      <c r="HH195" s="104"/>
      <c r="HI195" s="104"/>
      <c r="HJ195" s="104"/>
      <c r="HK195" s="104"/>
      <c r="HL195" s="104"/>
      <c r="HM195" s="104"/>
      <c r="HN195" s="104"/>
      <c r="HO195" s="104"/>
      <c r="HP195" s="104"/>
      <c r="HQ195" s="104"/>
      <c r="HR195" s="104"/>
      <c r="HS195" s="104"/>
      <c r="HT195" s="104"/>
      <c r="HU195" s="104"/>
    </row>
    <row r="196" spans="1:229" ht="12" customHeight="1" x14ac:dyDescent="0.3">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103"/>
      <c r="AW196" s="103"/>
      <c r="AX196" s="103"/>
      <c r="AY196" s="103"/>
      <c r="AZ196" s="103"/>
      <c r="BA196" s="103"/>
      <c r="BB196" s="103"/>
      <c r="BC196" s="103"/>
      <c r="BD196" s="103"/>
      <c r="BE196" s="103"/>
      <c r="BF196" s="103"/>
      <c r="BG196" s="103"/>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c r="DJ196" s="104"/>
      <c r="DK196" s="104"/>
      <c r="DL196" s="104"/>
      <c r="DM196" s="104"/>
      <c r="DN196" s="104"/>
      <c r="DO196" s="104"/>
      <c r="DP196" s="104"/>
      <c r="DQ196" s="104"/>
      <c r="DR196" s="104"/>
      <c r="DS196" s="104"/>
      <c r="DT196" s="104"/>
      <c r="DU196" s="104"/>
      <c r="DV196" s="104"/>
      <c r="DW196" s="104"/>
      <c r="DX196" s="104"/>
      <c r="DY196" s="104"/>
      <c r="DZ196" s="104"/>
      <c r="EA196" s="104"/>
      <c r="EB196" s="104"/>
      <c r="EC196" s="104"/>
      <c r="ED196" s="104"/>
      <c r="EE196" s="104"/>
      <c r="EF196" s="104"/>
      <c r="EG196" s="104"/>
      <c r="EH196" s="104"/>
      <c r="EI196" s="104"/>
      <c r="EJ196" s="104"/>
      <c r="EK196" s="104"/>
      <c r="EL196" s="104"/>
      <c r="EM196" s="104"/>
      <c r="EN196" s="104"/>
      <c r="EO196" s="104"/>
      <c r="EP196" s="104"/>
      <c r="EQ196" s="104"/>
      <c r="ER196" s="104"/>
      <c r="ES196" s="104"/>
      <c r="ET196" s="104"/>
      <c r="EU196" s="104"/>
      <c r="EV196" s="104"/>
      <c r="EW196" s="104"/>
      <c r="EX196" s="104"/>
      <c r="EY196" s="104"/>
      <c r="EZ196" s="104"/>
      <c r="FA196" s="104"/>
      <c r="FB196" s="104"/>
      <c r="FC196" s="104"/>
      <c r="FD196" s="104"/>
      <c r="FE196" s="104"/>
      <c r="FF196" s="104"/>
      <c r="FG196" s="104"/>
      <c r="FH196" s="104"/>
      <c r="FI196" s="104"/>
      <c r="FJ196" s="104"/>
      <c r="FK196" s="104"/>
      <c r="FL196" s="104"/>
      <c r="FM196" s="104"/>
      <c r="FN196" s="104"/>
      <c r="FO196" s="104"/>
      <c r="FP196" s="104"/>
      <c r="FQ196" s="104"/>
      <c r="FR196" s="104"/>
      <c r="FS196" s="104"/>
      <c r="FT196" s="104"/>
      <c r="FU196" s="104"/>
      <c r="FV196" s="104"/>
      <c r="FW196" s="104"/>
      <c r="FX196" s="104"/>
      <c r="FY196" s="104"/>
      <c r="FZ196" s="104"/>
      <c r="GA196" s="104"/>
      <c r="GB196" s="104"/>
      <c r="GC196" s="104"/>
      <c r="GD196" s="104"/>
      <c r="GE196" s="104"/>
      <c r="GF196" s="104"/>
      <c r="GG196" s="104"/>
      <c r="GH196" s="104"/>
      <c r="GI196" s="104"/>
      <c r="GJ196" s="104"/>
      <c r="GK196" s="104"/>
      <c r="GL196" s="104"/>
      <c r="GM196" s="104"/>
      <c r="GN196" s="104"/>
      <c r="GO196" s="104"/>
      <c r="GP196" s="104"/>
      <c r="GQ196" s="104"/>
      <c r="GR196" s="104"/>
      <c r="GS196" s="104"/>
      <c r="GT196" s="104"/>
      <c r="GU196" s="104"/>
      <c r="GV196" s="104"/>
      <c r="GW196" s="104"/>
      <c r="GX196" s="104"/>
      <c r="GY196" s="104"/>
      <c r="GZ196" s="104"/>
      <c r="HA196" s="104"/>
      <c r="HB196" s="104"/>
      <c r="HC196" s="104"/>
      <c r="HD196" s="104"/>
      <c r="HE196" s="104"/>
      <c r="HF196" s="104"/>
      <c r="HG196" s="104"/>
      <c r="HH196" s="104"/>
      <c r="HI196" s="104"/>
      <c r="HJ196" s="104"/>
      <c r="HK196" s="104"/>
      <c r="HL196" s="104"/>
      <c r="HM196" s="104"/>
      <c r="HN196" s="104"/>
      <c r="HO196" s="104"/>
      <c r="HP196" s="104"/>
      <c r="HQ196" s="104"/>
      <c r="HR196" s="104"/>
      <c r="HS196" s="104"/>
      <c r="HT196" s="104"/>
      <c r="HU196" s="104"/>
    </row>
    <row r="197" spans="1:229" ht="12" customHeight="1" x14ac:dyDescent="0.3">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103"/>
      <c r="AW197" s="103"/>
      <c r="AX197" s="103"/>
      <c r="AY197" s="103"/>
      <c r="AZ197" s="103"/>
      <c r="BA197" s="103"/>
      <c r="BB197" s="103"/>
      <c r="BC197" s="103"/>
      <c r="BD197" s="103"/>
      <c r="BE197" s="103"/>
      <c r="BF197" s="103"/>
      <c r="BG197" s="103"/>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c r="CR197" s="104"/>
      <c r="CS197" s="104"/>
      <c r="CT197" s="104"/>
      <c r="CU197" s="104"/>
      <c r="CV197" s="104"/>
      <c r="CW197" s="104"/>
      <c r="CX197" s="104"/>
      <c r="CY197" s="104"/>
      <c r="CZ197" s="104"/>
      <c r="DA197" s="104"/>
      <c r="DB197" s="104"/>
      <c r="DC197" s="104"/>
      <c r="DD197" s="104"/>
      <c r="DE197" s="104"/>
      <c r="DF197" s="104"/>
      <c r="DG197" s="104"/>
      <c r="DH197" s="104"/>
      <c r="DI197" s="104"/>
      <c r="DJ197" s="104"/>
      <c r="DK197" s="104"/>
      <c r="DL197" s="104"/>
      <c r="DM197" s="104"/>
      <c r="DN197" s="104"/>
      <c r="DO197" s="104"/>
      <c r="DP197" s="104"/>
      <c r="DQ197" s="104"/>
      <c r="DR197" s="104"/>
      <c r="DS197" s="104"/>
      <c r="DT197" s="104"/>
      <c r="DU197" s="104"/>
      <c r="DV197" s="104"/>
      <c r="DW197" s="104"/>
      <c r="DX197" s="104"/>
      <c r="DY197" s="104"/>
      <c r="DZ197" s="104"/>
      <c r="EA197" s="104"/>
      <c r="EB197" s="104"/>
      <c r="EC197" s="104"/>
      <c r="ED197" s="104"/>
      <c r="EE197" s="104"/>
      <c r="EF197" s="104"/>
      <c r="EG197" s="104"/>
      <c r="EH197" s="104"/>
      <c r="EI197" s="104"/>
      <c r="EJ197" s="104"/>
      <c r="EK197" s="104"/>
      <c r="EL197" s="104"/>
      <c r="EM197" s="104"/>
      <c r="EN197" s="104"/>
      <c r="EO197" s="104"/>
      <c r="EP197" s="104"/>
      <c r="EQ197" s="104"/>
      <c r="ER197" s="104"/>
      <c r="ES197" s="104"/>
      <c r="ET197" s="104"/>
      <c r="EU197" s="104"/>
      <c r="EV197" s="104"/>
      <c r="EW197" s="104"/>
      <c r="EX197" s="104"/>
      <c r="EY197" s="104"/>
      <c r="EZ197" s="104"/>
      <c r="FA197" s="104"/>
      <c r="FB197" s="104"/>
      <c r="FC197" s="104"/>
      <c r="FD197" s="104"/>
      <c r="FE197" s="104"/>
      <c r="FF197" s="104"/>
      <c r="FG197" s="104"/>
      <c r="FH197" s="104"/>
      <c r="FI197" s="104"/>
      <c r="FJ197" s="104"/>
      <c r="FK197" s="104"/>
      <c r="FL197" s="104"/>
      <c r="FM197" s="104"/>
      <c r="FN197" s="104"/>
      <c r="FO197" s="104"/>
      <c r="FP197" s="104"/>
      <c r="FQ197" s="104"/>
      <c r="FR197" s="104"/>
      <c r="FS197" s="104"/>
      <c r="FT197" s="104"/>
      <c r="FU197" s="104"/>
      <c r="FV197" s="104"/>
      <c r="FW197" s="104"/>
      <c r="FX197" s="104"/>
      <c r="FY197" s="104"/>
      <c r="FZ197" s="104"/>
      <c r="GA197" s="104"/>
      <c r="GB197" s="104"/>
      <c r="GC197" s="104"/>
      <c r="GD197" s="104"/>
      <c r="GE197" s="104"/>
      <c r="GF197" s="104"/>
      <c r="GG197" s="104"/>
      <c r="GH197" s="104"/>
      <c r="GI197" s="104"/>
      <c r="GJ197" s="104"/>
      <c r="GK197" s="104"/>
      <c r="GL197" s="104"/>
      <c r="GM197" s="104"/>
      <c r="GN197" s="104"/>
      <c r="GO197" s="104"/>
      <c r="GP197" s="104"/>
      <c r="GQ197" s="104"/>
      <c r="GR197" s="104"/>
      <c r="GS197" s="104"/>
      <c r="GT197" s="104"/>
      <c r="GU197" s="104"/>
      <c r="GV197" s="104"/>
      <c r="GW197" s="104"/>
      <c r="GX197" s="104"/>
      <c r="GY197" s="104"/>
      <c r="GZ197" s="104"/>
      <c r="HA197" s="104"/>
      <c r="HB197" s="104"/>
      <c r="HC197" s="104"/>
      <c r="HD197" s="104"/>
      <c r="HE197" s="104"/>
      <c r="HF197" s="104"/>
      <c r="HG197" s="104"/>
      <c r="HH197" s="104"/>
      <c r="HI197" s="104"/>
      <c r="HJ197" s="104"/>
      <c r="HK197" s="104"/>
      <c r="HL197" s="104"/>
      <c r="HM197" s="104"/>
      <c r="HN197" s="104"/>
      <c r="HO197" s="104"/>
      <c r="HP197" s="104"/>
      <c r="HQ197" s="104"/>
      <c r="HR197" s="104"/>
      <c r="HS197" s="104"/>
      <c r="HT197" s="104"/>
      <c r="HU197" s="104"/>
    </row>
    <row r="198" spans="1:229" ht="12" customHeight="1" x14ac:dyDescent="0.3">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103"/>
      <c r="AW198" s="103"/>
      <c r="AX198" s="103"/>
      <c r="AY198" s="103"/>
      <c r="AZ198" s="103"/>
      <c r="BA198" s="103"/>
      <c r="BB198" s="103"/>
      <c r="BC198" s="103"/>
      <c r="BD198" s="103"/>
      <c r="BE198" s="103"/>
      <c r="BF198" s="103"/>
      <c r="BG198" s="103"/>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c r="CR198" s="104"/>
      <c r="CS198" s="104"/>
      <c r="CT198" s="104"/>
      <c r="CU198" s="104"/>
      <c r="CV198" s="104"/>
      <c r="CW198" s="104"/>
      <c r="CX198" s="104"/>
      <c r="CY198" s="104"/>
      <c r="CZ198" s="104"/>
      <c r="DA198" s="104"/>
      <c r="DB198" s="104"/>
      <c r="DC198" s="104"/>
      <c r="DD198" s="104"/>
      <c r="DE198" s="104"/>
      <c r="DF198" s="104"/>
      <c r="DG198" s="104"/>
      <c r="DH198" s="104"/>
      <c r="DI198" s="104"/>
      <c r="DJ198" s="104"/>
      <c r="DK198" s="104"/>
      <c r="DL198" s="104"/>
      <c r="DM198" s="104"/>
      <c r="DN198" s="104"/>
      <c r="DO198" s="104"/>
      <c r="DP198" s="104"/>
      <c r="DQ198" s="104"/>
      <c r="DR198" s="104"/>
      <c r="DS198" s="104"/>
      <c r="DT198" s="104"/>
      <c r="DU198" s="104"/>
      <c r="DV198" s="104"/>
      <c r="DW198" s="104"/>
      <c r="DX198" s="104"/>
      <c r="DY198" s="104"/>
      <c r="DZ198" s="104"/>
      <c r="EA198" s="104"/>
      <c r="EB198" s="104"/>
      <c r="EC198" s="104"/>
      <c r="ED198" s="104"/>
      <c r="EE198" s="104"/>
      <c r="EF198" s="104"/>
      <c r="EG198" s="104"/>
      <c r="EH198" s="104"/>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4"/>
      <c r="FU198" s="104"/>
      <c r="FV198" s="104"/>
      <c r="FW198" s="104"/>
      <c r="FX198" s="104"/>
      <c r="FY198" s="104"/>
      <c r="FZ198" s="104"/>
      <c r="GA198" s="104"/>
      <c r="GB198" s="104"/>
      <c r="GC198" s="104"/>
      <c r="GD198" s="104"/>
      <c r="GE198" s="104"/>
      <c r="GF198" s="104"/>
      <c r="GG198" s="104"/>
      <c r="GH198" s="104"/>
      <c r="GI198" s="104"/>
      <c r="GJ198" s="104"/>
      <c r="GK198" s="104"/>
      <c r="GL198" s="104"/>
      <c r="GM198" s="104"/>
      <c r="GN198" s="104"/>
      <c r="GO198" s="104"/>
      <c r="GP198" s="104"/>
      <c r="GQ198" s="104"/>
      <c r="GR198" s="104"/>
      <c r="GS198" s="104"/>
      <c r="GT198" s="104"/>
      <c r="GU198" s="104"/>
      <c r="GV198" s="104"/>
      <c r="GW198" s="104"/>
      <c r="GX198" s="104"/>
      <c r="GY198" s="104"/>
      <c r="GZ198" s="104"/>
      <c r="HA198" s="104"/>
      <c r="HB198" s="104"/>
      <c r="HC198" s="104"/>
      <c r="HD198" s="104"/>
      <c r="HE198" s="104"/>
      <c r="HF198" s="104"/>
      <c r="HG198" s="104"/>
      <c r="HH198" s="104"/>
      <c r="HI198" s="104"/>
      <c r="HJ198" s="104"/>
      <c r="HK198" s="104"/>
      <c r="HL198" s="104"/>
      <c r="HM198" s="104"/>
      <c r="HN198" s="104"/>
      <c r="HO198" s="104"/>
      <c r="HP198" s="104"/>
      <c r="HQ198" s="104"/>
      <c r="HR198" s="104"/>
      <c r="HS198" s="104"/>
      <c r="HT198" s="104"/>
      <c r="HU198" s="104"/>
    </row>
    <row r="199" spans="1:229" ht="12" customHeight="1" x14ac:dyDescent="0.3">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103"/>
      <c r="AW199" s="103"/>
      <c r="AX199" s="103"/>
      <c r="AY199" s="103"/>
      <c r="AZ199" s="103"/>
      <c r="BA199" s="103"/>
      <c r="BB199" s="103"/>
      <c r="BC199" s="103"/>
      <c r="BD199" s="103"/>
      <c r="BE199" s="103"/>
      <c r="BF199" s="103"/>
      <c r="BG199" s="103"/>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c r="DF199" s="104"/>
      <c r="DG199" s="104"/>
      <c r="DH199" s="104"/>
      <c r="DI199" s="104"/>
      <c r="DJ199" s="104"/>
      <c r="DK199" s="104"/>
      <c r="DL199" s="104"/>
      <c r="DM199" s="104"/>
      <c r="DN199" s="104"/>
      <c r="DO199" s="104"/>
      <c r="DP199" s="104"/>
      <c r="DQ199" s="104"/>
      <c r="DR199" s="104"/>
      <c r="DS199" s="104"/>
      <c r="DT199" s="104"/>
      <c r="DU199" s="104"/>
      <c r="DV199" s="104"/>
      <c r="DW199" s="104"/>
      <c r="DX199" s="104"/>
      <c r="DY199" s="104"/>
      <c r="DZ199" s="104"/>
      <c r="EA199" s="104"/>
      <c r="EB199" s="104"/>
      <c r="EC199" s="104"/>
      <c r="ED199" s="104"/>
      <c r="EE199" s="104"/>
      <c r="EF199" s="104"/>
      <c r="EG199" s="104"/>
      <c r="EH199" s="104"/>
      <c r="EI199" s="104"/>
      <c r="EJ199" s="104"/>
      <c r="EK199" s="104"/>
      <c r="EL199" s="104"/>
      <c r="EM199" s="104"/>
      <c r="EN199" s="104"/>
      <c r="EO199" s="104"/>
      <c r="EP199" s="104"/>
      <c r="EQ199" s="104"/>
      <c r="ER199" s="104"/>
      <c r="ES199" s="104"/>
      <c r="ET199" s="104"/>
      <c r="EU199" s="104"/>
      <c r="EV199" s="104"/>
      <c r="EW199" s="104"/>
      <c r="EX199" s="104"/>
      <c r="EY199" s="104"/>
      <c r="EZ199" s="104"/>
      <c r="FA199" s="104"/>
      <c r="FB199" s="104"/>
      <c r="FC199" s="104"/>
      <c r="FD199" s="104"/>
      <c r="FE199" s="104"/>
      <c r="FF199" s="104"/>
      <c r="FG199" s="104"/>
      <c r="FH199" s="104"/>
      <c r="FI199" s="104"/>
      <c r="FJ199" s="104"/>
      <c r="FK199" s="104"/>
      <c r="FL199" s="104"/>
      <c r="FM199" s="104"/>
      <c r="FN199" s="104"/>
      <c r="FO199" s="104"/>
      <c r="FP199" s="104"/>
      <c r="FQ199" s="104"/>
      <c r="FR199" s="104"/>
      <c r="FS199" s="104"/>
      <c r="FT199" s="104"/>
      <c r="FU199" s="104"/>
      <c r="FV199" s="104"/>
      <c r="FW199" s="104"/>
      <c r="FX199" s="104"/>
      <c r="FY199" s="104"/>
      <c r="FZ199" s="104"/>
      <c r="GA199" s="104"/>
      <c r="GB199" s="104"/>
      <c r="GC199" s="104"/>
      <c r="GD199" s="104"/>
      <c r="GE199" s="104"/>
      <c r="GF199" s="104"/>
      <c r="GG199" s="104"/>
      <c r="GH199" s="104"/>
      <c r="GI199" s="104"/>
      <c r="GJ199" s="104"/>
      <c r="GK199" s="104"/>
      <c r="GL199" s="104"/>
      <c r="GM199" s="104"/>
      <c r="GN199" s="104"/>
      <c r="GO199" s="104"/>
      <c r="GP199" s="104"/>
      <c r="GQ199" s="104"/>
      <c r="GR199" s="104"/>
      <c r="GS199" s="104"/>
      <c r="GT199" s="104"/>
      <c r="GU199" s="104"/>
      <c r="GV199" s="104"/>
      <c r="GW199" s="104"/>
      <c r="GX199" s="104"/>
      <c r="GY199" s="104"/>
      <c r="GZ199" s="104"/>
      <c r="HA199" s="104"/>
      <c r="HB199" s="104"/>
      <c r="HC199" s="104"/>
      <c r="HD199" s="104"/>
      <c r="HE199" s="104"/>
      <c r="HF199" s="104"/>
      <c r="HG199" s="104"/>
      <c r="HH199" s="104"/>
      <c r="HI199" s="104"/>
      <c r="HJ199" s="104"/>
      <c r="HK199" s="104"/>
      <c r="HL199" s="104"/>
      <c r="HM199" s="104"/>
      <c r="HN199" s="104"/>
      <c r="HO199" s="104"/>
      <c r="HP199" s="104"/>
      <c r="HQ199" s="104"/>
      <c r="HR199" s="104"/>
      <c r="HS199" s="104"/>
      <c r="HT199" s="104"/>
      <c r="HU199" s="104"/>
    </row>
    <row r="200" spans="1:229" ht="12" customHeight="1" x14ac:dyDescent="0.3">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103"/>
      <c r="AW200" s="103"/>
      <c r="AX200" s="103"/>
      <c r="AY200" s="103"/>
      <c r="AZ200" s="103"/>
      <c r="BA200" s="103"/>
      <c r="BB200" s="103"/>
      <c r="BC200" s="103"/>
      <c r="BD200" s="103"/>
      <c r="BE200" s="103"/>
      <c r="BF200" s="103"/>
      <c r="BG200" s="103"/>
      <c r="BH200" s="104"/>
      <c r="BI200" s="104"/>
      <c r="BJ200" s="104"/>
      <c r="BK200" s="104"/>
      <c r="BL200" s="104"/>
      <c r="BM200" s="104"/>
      <c r="BN200" s="104"/>
      <c r="BO200" s="104"/>
      <c r="BP200" s="104"/>
      <c r="BQ200" s="104"/>
      <c r="BR200" s="104"/>
      <c r="BS200" s="104"/>
      <c r="BT200" s="104"/>
      <c r="BU200" s="104"/>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c r="DF200" s="104"/>
      <c r="DG200" s="104"/>
      <c r="DH200" s="104"/>
      <c r="DI200" s="104"/>
      <c r="DJ200" s="104"/>
      <c r="DK200" s="104"/>
      <c r="DL200" s="104"/>
      <c r="DM200" s="104"/>
      <c r="DN200" s="104"/>
      <c r="DO200" s="104"/>
      <c r="DP200" s="104"/>
      <c r="DQ200" s="104"/>
      <c r="DR200" s="104"/>
      <c r="DS200" s="104"/>
      <c r="DT200" s="104"/>
      <c r="DU200" s="104"/>
      <c r="DV200" s="104"/>
      <c r="DW200" s="104"/>
      <c r="DX200" s="104"/>
      <c r="DY200" s="104"/>
      <c r="DZ200" s="104"/>
      <c r="EA200" s="104"/>
      <c r="EB200" s="104"/>
      <c r="EC200" s="104"/>
      <c r="ED200" s="104"/>
      <c r="EE200" s="104"/>
      <c r="EF200" s="104"/>
      <c r="EG200" s="104"/>
      <c r="EH200" s="104"/>
      <c r="EI200" s="104"/>
      <c r="EJ200" s="104"/>
      <c r="EK200" s="104"/>
      <c r="EL200" s="104"/>
      <c r="EM200" s="104"/>
      <c r="EN200" s="104"/>
      <c r="EO200" s="104"/>
      <c r="EP200" s="104"/>
      <c r="EQ200" s="104"/>
      <c r="ER200" s="104"/>
      <c r="ES200" s="104"/>
      <c r="ET200" s="104"/>
      <c r="EU200" s="104"/>
      <c r="EV200" s="104"/>
      <c r="EW200" s="104"/>
      <c r="EX200" s="104"/>
      <c r="EY200" s="104"/>
      <c r="EZ200" s="104"/>
      <c r="FA200" s="104"/>
      <c r="FB200" s="104"/>
      <c r="FC200" s="104"/>
      <c r="FD200" s="104"/>
      <c r="FE200" s="104"/>
      <c r="FF200" s="104"/>
      <c r="FG200" s="104"/>
      <c r="FH200" s="104"/>
      <c r="FI200" s="104"/>
      <c r="FJ200" s="104"/>
      <c r="FK200" s="104"/>
      <c r="FL200" s="104"/>
      <c r="FM200" s="104"/>
      <c r="FN200" s="104"/>
      <c r="FO200" s="104"/>
      <c r="FP200" s="104"/>
      <c r="FQ200" s="104"/>
      <c r="FR200" s="104"/>
      <c r="FS200" s="104"/>
      <c r="FT200" s="104"/>
      <c r="FU200" s="104"/>
      <c r="FV200" s="104"/>
      <c r="FW200" s="104"/>
      <c r="FX200" s="104"/>
      <c r="FY200" s="104"/>
      <c r="FZ200" s="104"/>
      <c r="GA200" s="104"/>
      <c r="GB200" s="104"/>
      <c r="GC200" s="104"/>
      <c r="GD200" s="104"/>
      <c r="GE200" s="104"/>
      <c r="GF200" s="104"/>
      <c r="GG200" s="104"/>
      <c r="GH200" s="104"/>
      <c r="GI200" s="104"/>
      <c r="GJ200" s="104"/>
      <c r="GK200" s="104"/>
      <c r="GL200" s="104"/>
      <c r="GM200" s="104"/>
      <c r="GN200" s="104"/>
      <c r="GO200" s="104"/>
      <c r="GP200" s="104"/>
      <c r="GQ200" s="104"/>
      <c r="GR200" s="104"/>
      <c r="GS200" s="104"/>
      <c r="GT200" s="104"/>
      <c r="GU200" s="104"/>
      <c r="GV200" s="104"/>
      <c r="GW200" s="104"/>
      <c r="GX200" s="104"/>
      <c r="GY200" s="104"/>
      <c r="GZ200" s="104"/>
      <c r="HA200" s="104"/>
      <c r="HB200" s="104"/>
      <c r="HC200" s="104"/>
      <c r="HD200" s="104"/>
      <c r="HE200" s="104"/>
      <c r="HF200" s="104"/>
      <c r="HG200" s="104"/>
      <c r="HH200" s="104"/>
      <c r="HI200" s="104"/>
      <c r="HJ200" s="104"/>
      <c r="HK200" s="104"/>
      <c r="HL200" s="104"/>
      <c r="HM200" s="104"/>
      <c r="HN200" s="104"/>
      <c r="HO200" s="104"/>
      <c r="HP200" s="104"/>
      <c r="HQ200" s="104"/>
      <c r="HR200" s="104"/>
      <c r="HS200" s="104"/>
      <c r="HT200" s="104"/>
      <c r="HU200" s="104"/>
    </row>
    <row r="201" spans="1:229" ht="12" customHeight="1" x14ac:dyDescent="0.3">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103"/>
      <c r="AW201" s="103"/>
      <c r="AX201" s="103"/>
      <c r="AY201" s="103"/>
      <c r="AZ201" s="103"/>
      <c r="BA201" s="103"/>
      <c r="BB201" s="103"/>
      <c r="BC201" s="103"/>
      <c r="BD201" s="103"/>
      <c r="BE201" s="103"/>
      <c r="BF201" s="103"/>
      <c r="BG201" s="103"/>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c r="DK201" s="104"/>
      <c r="DL201" s="104"/>
      <c r="DM201" s="104"/>
      <c r="DN201" s="104"/>
      <c r="DO201" s="104"/>
      <c r="DP201" s="104"/>
      <c r="DQ201" s="104"/>
      <c r="DR201" s="104"/>
      <c r="DS201" s="104"/>
      <c r="DT201" s="104"/>
      <c r="DU201" s="104"/>
      <c r="DV201" s="104"/>
      <c r="DW201" s="104"/>
      <c r="DX201" s="104"/>
      <c r="DY201" s="104"/>
      <c r="DZ201" s="104"/>
      <c r="EA201" s="104"/>
      <c r="EB201" s="104"/>
      <c r="EC201" s="104"/>
      <c r="ED201" s="104"/>
      <c r="EE201" s="104"/>
      <c r="EF201" s="104"/>
      <c r="EG201" s="104"/>
      <c r="EH201" s="104"/>
      <c r="EI201" s="104"/>
      <c r="EJ201" s="104"/>
      <c r="EK201" s="104"/>
      <c r="EL201" s="104"/>
      <c r="EM201" s="104"/>
      <c r="EN201" s="104"/>
      <c r="EO201" s="104"/>
      <c r="EP201" s="104"/>
      <c r="EQ201" s="104"/>
      <c r="ER201" s="104"/>
      <c r="ES201" s="104"/>
      <c r="ET201" s="104"/>
      <c r="EU201" s="104"/>
      <c r="EV201" s="104"/>
      <c r="EW201" s="104"/>
      <c r="EX201" s="104"/>
      <c r="EY201" s="104"/>
      <c r="EZ201" s="104"/>
      <c r="FA201" s="104"/>
      <c r="FB201" s="104"/>
      <c r="FC201" s="104"/>
      <c r="FD201" s="104"/>
      <c r="FE201" s="104"/>
      <c r="FF201" s="104"/>
      <c r="FG201" s="104"/>
      <c r="FH201" s="104"/>
      <c r="FI201" s="104"/>
      <c r="FJ201" s="104"/>
      <c r="FK201" s="104"/>
      <c r="FL201" s="104"/>
      <c r="FM201" s="104"/>
      <c r="FN201" s="104"/>
      <c r="FO201" s="104"/>
      <c r="FP201" s="104"/>
      <c r="FQ201" s="104"/>
      <c r="FR201" s="104"/>
      <c r="FS201" s="104"/>
      <c r="FT201" s="104"/>
      <c r="FU201" s="104"/>
      <c r="FV201" s="104"/>
      <c r="FW201" s="104"/>
      <c r="FX201" s="104"/>
      <c r="FY201" s="104"/>
      <c r="FZ201" s="104"/>
      <c r="GA201" s="104"/>
      <c r="GB201" s="104"/>
      <c r="GC201" s="104"/>
      <c r="GD201" s="104"/>
      <c r="GE201" s="104"/>
      <c r="GF201" s="104"/>
      <c r="GG201" s="104"/>
      <c r="GH201" s="104"/>
      <c r="GI201" s="104"/>
      <c r="GJ201" s="104"/>
      <c r="GK201" s="104"/>
      <c r="GL201" s="104"/>
      <c r="GM201" s="104"/>
      <c r="GN201" s="104"/>
      <c r="GO201" s="104"/>
      <c r="GP201" s="104"/>
      <c r="GQ201" s="104"/>
      <c r="GR201" s="104"/>
      <c r="GS201" s="104"/>
      <c r="GT201" s="104"/>
      <c r="GU201" s="104"/>
      <c r="GV201" s="104"/>
      <c r="GW201" s="104"/>
      <c r="GX201" s="104"/>
      <c r="GY201" s="104"/>
      <c r="GZ201" s="104"/>
      <c r="HA201" s="104"/>
      <c r="HB201" s="104"/>
      <c r="HC201" s="104"/>
      <c r="HD201" s="104"/>
      <c r="HE201" s="104"/>
      <c r="HF201" s="104"/>
      <c r="HG201" s="104"/>
      <c r="HH201" s="104"/>
      <c r="HI201" s="104"/>
      <c r="HJ201" s="104"/>
      <c r="HK201" s="104"/>
      <c r="HL201" s="104"/>
      <c r="HM201" s="104"/>
      <c r="HN201" s="104"/>
      <c r="HO201" s="104"/>
      <c r="HP201" s="104"/>
      <c r="HQ201" s="104"/>
      <c r="HR201" s="104"/>
      <c r="HS201" s="104"/>
      <c r="HT201" s="104"/>
      <c r="HU201" s="104"/>
    </row>
    <row r="202" spans="1:229" ht="12" customHeight="1" x14ac:dyDescent="0.3">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103"/>
      <c r="AW202" s="103"/>
      <c r="AX202" s="103"/>
      <c r="AY202" s="103"/>
      <c r="AZ202" s="103"/>
      <c r="BA202" s="103"/>
      <c r="BB202" s="103"/>
      <c r="BC202" s="103"/>
      <c r="BD202" s="103"/>
      <c r="BE202" s="103"/>
      <c r="BF202" s="103"/>
      <c r="BG202" s="103"/>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c r="DJ202" s="104"/>
      <c r="DK202" s="104"/>
      <c r="DL202" s="104"/>
      <c r="DM202" s="104"/>
      <c r="DN202" s="104"/>
      <c r="DO202" s="104"/>
      <c r="DP202" s="104"/>
      <c r="DQ202" s="104"/>
      <c r="DR202" s="104"/>
      <c r="DS202" s="104"/>
      <c r="DT202" s="104"/>
      <c r="DU202" s="104"/>
      <c r="DV202" s="104"/>
      <c r="DW202" s="104"/>
      <c r="DX202" s="104"/>
      <c r="DY202" s="104"/>
      <c r="DZ202" s="104"/>
      <c r="EA202" s="104"/>
      <c r="EB202" s="104"/>
      <c r="EC202" s="104"/>
      <c r="ED202" s="104"/>
      <c r="EE202" s="104"/>
      <c r="EF202" s="104"/>
      <c r="EG202" s="104"/>
      <c r="EH202" s="104"/>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4"/>
      <c r="FU202" s="104"/>
      <c r="FV202" s="104"/>
      <c r="FW202" s="104"/>
      <c r="FX202" s="104"/>
      <c r="FY202" s="104"/>
      <c r="FZ202" s="104"/>
      <c r="GA202" s="104"/>
      <c r="GB202" s="104"/>
      <c r="GC202" s="104"/>
      <c r="GD202" s="104"/>
      <c r="GE202" s="104"/>
      <c r="GF202" s="104"/>
      <c r="GG202" s="104"/>
      <c r="GH202" s="104"/>
      <c r="GI202" s="104"/>
      <c r="GJ202" s="104"/>
      <c r="GK202" s="104"/>
      <c r="GL202" s="104"/>
      <c r="GM202" s="104"/>
      <c r="GN202" s="104"/>
      <c r="GO202" s="104"/>
      <c r="GP202" s="104"/>
      <c r="GQ202" s="104"/>
      <c r="GR202" s="104"/>
      <c r="GS202" s="104"/>
      <c r="GT202" s="104"/>
      <c r="GU202" s="104"/>
      <c r="GV202" s="104"/>
      <c r="GW202" s="104"/>
      <c r="GX202" s="104"/>
      <c r="GY202" s="104"/>
      <c r="GZ202" s="104"/>
      <c r="HA202" s="104"/>
      <c r="HB202" s="104"/>
      <c r="HC202" s="104"/>
      <c r="HD202" s="104"/>
      <c r="HE202" s="104"/>
      <c r="HF202" s="104"/>
      <c r="HG202" s="104"/>
      <c r="HH202" s="104"/>
      <c r="HI202" s="104"/>
      <c r="HJ202" s="104"/>
      <c r="HK202" s="104"/>
      <c r="HL202" s="104"/>
      <c r="HM202" s="104"/>
      <c r="HN202" s="104"/>
      <c r="HO202" s="104"/>
      <c r="HP202" s="104"/>
      <c r="HQ202" s="104"/>
      <c r="HR202" s="104"/>
      <c r="HS202" s="104"/>
      <c r="HT202" s="104"/>
      <c r="HU202" s="104"/>
    </row>
    <row r="203" spans="1:229" ht="12" customHeight="1" x14ac:dyDescent="0.3">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103"/>
      <c r="AW203" s="103"/>
      <c r="AX203" s="103"/>
      <c r="AY203" s="103"/>
      <c r="AZ203" s="103"/>
      <c r="BA203" s="103"/>
      <c r="BB203" s="103"/>
      <c r="BC203" s="103"/>
      <c r="BD203" s="103"/>
      <c r="BE203" s="103"/>
      <c r="BF203" s="103"/>
      <c r="BG203" s="103"/>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c r="DJ203" s="104"/>
      <c r="DK203" s="104"/>
      <c r="DL203" s="104"/>
      <c r="DM203" s="104"/>
      <c r="DN203" s="104"/>
      <c r="DO203" s="104"/>
      <c r="DP203" s="104"/>
      <c r="DQ203" s="104"/>
      <c r="DR203" s="104"/>
      <c r="DS203" s="104"/>
      <c r="DT203" s="104"/>
      <c r="DU203" s="104"/>
      <c r="DV203" s="104"/>
      <c r="DW203" s="104"/>
      <c r="DX203" s="104"/>
      <c r="DY203" s="104"/>
      <c r="DZ203" s="104"/>
      <c r="EA203" s="104"/>
      <c r="EB203" s="104"/>
      <c r="EC203" s="104"/>
      <c r="ED203" s="104"/>
      <c r="EE203" s="104"/>
      <c r="EF203" s="104"/>
      <c r="EG203" s="104"/>
      <c r="EH203" s="104"/>
      <c r="EI203" s="104"/>
      <c r="EJ203" s="104"/>
      <c r="EK203" s="104"/>
      <c r="EL203" s="104"/>
      <c r="EM203" s="104"/>
      <c r="EN203" s="104"/>
      <c r="EO203" s="104"/>
      <c r="EP203" s="104"/>
      <c r="EQ203" s="104"/>
      <c r="ER203" s="104"/>
      <c r="ES203" s="104"/>
      <c r="ET203" s="104"/>
      <c r="EU203" s="104"/>
      <c r="EV203" s="104"/>
      <c r="EW203" s="104"/>
      <c r="EX203" s="104"/>
      <c r="EY203" s="104"/>
      <c r="EZ203" s="104"/>
      <c r="FA203" s="104"/>
      <c r="FB203" s="104"/>
      <c r="FC203" s="104"/>
      <c r="FD203" s="104"/>
      <c r="FE203" s="104"/>
      <c r="FF203" s="104"/>
      <c r="FG203" s="104"/>
      <c r="FH203" s="104"/>
      <c r="FI203" s="104"/>
      <c r="FJ203" s="104"/>
      <c r="FK203" s="104"/>
      <c r="FL203" s="104"/>
      <c r="FM203" s="104"/>
      <c r="FN203" s="104"/>
      <c r="FO203" s="104"/>
      <c r="FP203" s="104"/>
      <c r="FQ203" s="104"/>
      <c r="FR203" s="104"/>
      <c r="FS203" s="104"/>
      <c r="FT203" s="104"/>
      <c r="FU203" s="104"/>
      <c r="FV203" s="104"/>
      <c r="FW203" s="104"/>
      <c r="FX203" s="104"/>
      <c r="FY203" s="104"/>
      <c r="FZ203" s="104"/>
      <c r="GA203" s="104"/>
      <c r="GB203" s="104"/>
      <c r="GC203" s="104"/>
      <c r="GD203" s="104"/>
      <c r="GE203" s="104"/>
      <c r="GF203" s="104"/>
      <c r="GG203" s="104"/>
      <c r="GH203" s="104"/>
      <c r="GI203" s="104"/>
      <c r="GJ203" s="104"/>
      <c r="GK203" s="104"/>
      <c r="GL203" s="104"/>
      <c r="GM203" s="104"/>
      <c r="GN203" s="104"/>
      <c r="GO203" s="104"/>
      <c r="GP203" s="104"/>
      <c r="GQ203" s="104"/>
      <c r="GR203" s="104"/>
      <c r="GS203" s="104"/>
      <c r="GT203" s="104"/>
      <c r="GU203" s="104"/>
      <c r="GV203" s="104"/>
      <c r="GW203" s="104"/>
      <c r="GX203" s="104"/>
      <c r="GY203" s="104"/>
      <c r="GZ203" s="104"/>
      <c r="HA203" s="104"/>
      <c r="HB203" s="104"/>
      <c r="HC203" s="104"/>
      <c r="HD203" s="104"/>
      <c r="HE203" s="104"/>
      <c r="HF203" s="104"/>
      <c r="HG203" s="104"/>
      <c r="HH203" s="104"/>
      <c r="HI203" s="104"/>
      <c r="HJ203" s="104"/>
      <c r="HK203" s="104"/>
      <c r="HL203" s="104"/>
      <c r="HM203" s="104"/>
      <c r="HN203" s="104"/>
      <c r="HO203" s="104"/>
      <c r="HP203" s="104"/>
      <c r="HQ203" s="104"/>
      <c r="HR203" s="104"/>
      <c r="HS203" s="104"/>
      <c r="HT203" s="104"/>
      <c r="HU203" s="104"/>
    </row>
    <row r="204" spans="1:229" ht="12" customHeight="1" x14ac:dyDescent="0.3">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103"/>
      <c r="AW204" s="103"/>
      <c r="AX204" s="103"/>
      <c r="AY204" s="103"/>
      <c r="AZ204" s="103"/>
      <c r="BA204" s="103"/>
      <c r="BB204" s="103"/>
      <c r="BC204" s="103"/>
      <c r="BD204" s="103"/>
      <c r="BE204" s="103"/>
      <c r="BF204" s="103"/>
      <c r="BG204" s="103"/>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c r="DJ204" s="104"/>
      <c r="DK204" s="104"/>
      <c r="DL204" s="104"/>
      <c r="DM204" s="104"/>
      <c r="DN204" s="104"/>
      <c r="DO204" s="104"/>
      <c r="DP204" s="104"/>
      <c r="DQ204" s="104"/>
      <c r="DR204" s="104"/>
      <c r="DS204" s="104"/>
      <c r="DT204" s="104"/>
      <c r="DU204" s="104"/>
      <c r="DV204" s="104"/>
      <c r="DW204" s="104"/>
      <c r="DX204" s="104"/>
      <c r="DY204" s="104"/>
      <c r="DZ204" s="104"/>
      <c r="EA204" s="104"/>
      <c r="EB204" s="104"/>
      <c r="EC204" s="104"/>
      <c r="ED204" s="104"/>
      <c r="EE204" s="104"/>
      <c r="EF204" s="104"/>
      <c r="EG204" s="104"/>
      <c r="EH204" s="104"/>
      <c r="EI204" s="104"/>
      <c r="EJ204" s="104"/>
      <c r="EK204" s="104"/>
      <c r="EL204" s="104"/>
      <c r="EM204" s="104"/>
      <c r="EN204" s="104"/>
      <c r="EO204" s="104"/>
      <c r="EP204" s="104"/>
      <c r="EQ204" s="104"/>
      <c r="ER204" s="104"/>
      <c r="ES204" s="104"/>
      <c r="ET204" s="104"/>
      <c r="EU204" s="104"/>
      <c r="EV204" s="104"/>
      <c r="EW204" s="104"/>
      <c r="EX204" s="104"/>
      <c r="EY204" s="104"/>
      <c r="EZ204" s="104"/>
      <c r="FA204" s="104"/>
      <c r="FB204" s="104"/>
      <c r="FC204" s="104"/>
      <c r="FD204" s="104"/>
      <c r="FE204" s="104"/>
      <c r="FF204" s="104"/>
      <c r="FG204" s="104"/>
      <c r="FH204" s="104"/>
      <c r="FI204" s="104"/>
      <c r="FJ204" s="104"/>
      <c r="FK204" s="104"/>
      <c r="FL204" s="104"/>
      <c r="FM204" s="104"/>
      <c r="FN204" s="104"/>
      <c r="FO204" s="104"/>
      <c r="FP204" s="104"/>
      <c r="FQ204" s="104"/>
      <c r="FR204" s="104"/>
      <c r="FS204" s="104"/>
      <c r="FT204" s="104"/>
      <c r="FU204" s="104"/>
      <c r="FV204" s="104"/>
      <c r="FW204" s="104"/>
      <c r="FX204" s="104"/>
      <c r="FY204" s="104"/>
      <c r="FZ204" s="104"/>
      <c r="GA204" s="104"/>
      <c r="GB204" s="104"/>
      <c r="GC204" s="104"/>
      <c r="GD204" s="104"/>
      <c r="GE204" s="104"/>
      <c r="GF204" s="104"/>
      <c r="GG204" s="104"/>
      <c r="GH204" s="104"/>
      <c r="GI204" s="104"/>
      <c r="GJ204" s="104"/>
      <c r="GK204" s="104"/>
      <c r="GL204" s="104"/>
      <c r="GM204" s="104"/>
      <c r="GN204" s="104"/>
      <c r="GO204" s="104"/>
      <c r="GP204" s="104"/>
      <c r="GQ204" s="104"/>
      <c r="GR204" s="104"/>
      <c r="GS204" s="104"/>
      <c r="GT204" s="104"/>
      <c r="GU204" s="104"/>
      <c r="GV204" s="104"/>
      <c r="GW204" s="104"/>
      <c r="GX204" s="104"/>
      <c r="GY204" s="104"/>
      <c r="GZ204" s="104"/>
      <c r="HA204" s="104"/>
      <c r="HB204" s="104"/>
      <c r="HC204" s="104"/>
      <c r="HD204" s="104"/>
      <c r="HE204" s="104"/>
      <c r="HF204" s="104"/>
      <c r="HG204" s="104"/>
      <c r="HH204" s="104"/>
      <c r="HI204" s="104"/>
      <c r="HJ204" s="104"/>
      <c r="HK204" s="104"/>
      <c r="HL204" s="104"/>
      <c r="HM204" s="104"/>
      <c r="HN204" s="104"/>
      <c r="HO204" s="104"/>
      <c r="HP204" s="104"/>
      <c r="HQ204" s="104"/>
      <c r="HR204" s="104"/>
      <c r="HS204" s="104"/>
      <c r="HT204" s="104"/>
      <c r="HU204" s="104"/>
    </row>
    <row r="205" spans="1:229" ht="12" customHeight="1" x14ac:dyDescent="0.3">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103"/>
      <c r="AW205" s="103"/>
      <c r="AX205" s="103"/>
      <c r="AY205" s="103"/>
      <c r="AZ205" s="103"/>
      <c r="BA205" s="103"/>
      <c r="BB205" s="103"/>
      <c r="BC205" s="103"/>
      <c r="BD205" s="103"/>
      <c r="BE205" s="103"/>
      <c r="BF205" s="103"/>
      <c r="BG205" s="103"/>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c r="DJ205" s="104"/>
      <c r="DK205" s="104"/>
      <c r="DL205" s="104"/>
      <c r="DM205" s="104"/>
      <c r="DN205" s="104"/>
      <c r="DO205" s="104"/>
      <c r="DP205" s="104"/>
      <c r="DQ205" s="104"/>
      <c r="DR205" s="104"/>
      <c r="DS205" s="104"/>
      <c r="DT205" s="104"/>
      <c r="DU205" s="104"/>
      <c r="DV205" s="104"/>
      <c r="DW205" s="104"/>
      <c r="DX205" s="104"/>
      <c r="DY205" s="104"/>
      <c r="DZ205" s="104"/>
      <c r="EA205" s="104"/>
      <c r="EB205" s="104"/>
      <c r="EC205" s="104"/>
      <c r="ED205" s="104"/>
      <c r="EE205" s="104"/>
      <c r="EF205" s="104"/>
      <c r="EG205" s="104"/>
      <c r="EH205" s="104"/>
      <c r="EI205" s="104"/>
      <c r="EJ205" s="104"/>
      <c r="EK205" s="104"/>
      <c r="EL205" s="104"/>
      <c r="EM205" s="104"/>
      <c r="EN205" s="104"/>
      <c r="EO205" s="104"/>
      <c r="EP205" s="104"/>
      <c r="EQ205" s="104"/>
      <c r="ER205" s="104"/>
      <c r="ES205" s="104"/>
      <c r="ET205" s="104"/>
      <c r="EU205" s="104"/>
      <c r="EV205" s="104"/>
      <c r="EW205" s="104"/>
      <c r="EX205" s="104"/>
      <c r="EY205" s="104"/>
      <c r="EZ205" s="104"/>
      <c r="FA205" s="104"/>
      <c r="FB205" s="104"/>
      <c r="FC205" s="104"/>
      <c r="FD205" s="104"/>
      <c r="FE205" s="104"/>
      <c r="FF205" s="104"/>
      <c r="FG205" s="104"/>
      <c r="FH205" s="104"/>
      <c r="FI205" s="104"/>
      <c r="FJ205" s="104"/>
      <c r="FK205" s="104"/>
      <c r="FL205" s="104"/>
      <c r="FM205" s="104"/>
      <c r="FN205" s="104"/>
      <c r="FO205" s="104"/>
      <c r="FP205" s="104"/>
      <c r="FQ205" s="104"/>
      <c r="FR205" s="104"/>
      <c r="FS205" s="104"/>
      <c r="FT205" s="104"/>
      <c r="FU205" s="104"/>
      <c r="FV205" s="104"/>
      <c r="FW205" s="104"/>
      <c r="FX205" s="104"/>
      <c r="FY205" s="104"/>
      <c r="FZ205" s="104"/>
      <c r="GA205" s="104"/>
      <c r="GB205" s="104"/>
      <c r="GC205" s="104"/>
      <c r="GD205" s="104"/>
      <c r="GE205" s="104"/>
      <c r="GF205" s="104"/>
      <c r="GG205" s="104"/>
      <c r="GH205" s="104"/>
      <c r="GI205" s="104"/>
      <c r="GJ205" s="104"/>
      <c r="GK205" s="104"/>
      <c r="GL205" s="104"/>
      <c r="GM205" s="104"/>
      <c r="GN205" s="104"/>
      <c r="GO205" s="104"/>
      <c r="GP205" s="104"/>
      <c r="GQ205" s="104"/>
      <c r="GR205" s="104"/>
      <c r="GS205" s="104"/>
      <c r="GT205" s="104"/>
      <c r="GU205" s="104"/>
      <c r="GV205" s="104"/>
      <c r="GW205" s="104"/>
      <c r="GX205" s="104"/>
      <c r="GY205" s="104"/>
      <c r="GZ205" s="104"/>
      <c r="HA205" s="104"/>
      <c r="HB205" s="104"/>
      <c r="HC205" s="104"/>
      <c r="HD205" s="104"/>
      <c r="HE205" s="104"/>
      <c r="HF205" s="104"/>
      <c r="HG205" s="104"/>
      <c r="HH205" s="104"/>
      <c r="HI205" s="104"/>
      <c r="HJ205" s="104"/>
      <c r="HK205" s="104"/>
      <c r="HL205" s="104"/>
      <c r="HM205" s="104"/>
      <c r="HN205" s="104"/>
      <c r="HO205" s="104"/>
      <c r="HP205" s="104"/>
      <c r="HQ205" s="104"/>
      <c r="HR205" s="104"/>
      <c r="HS205" s="104"/>
      <c r="HT205" s="104"/>
      <c r="HU205" s="104"/>
    </row>
    <row r="206" spans="1:229" ht="12" customHeight="1" x14ac:dyDescent="0.3">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103"/>
      <c r="AW206" s="103"/>
      <c r="AX206" s="103"/>
      <c r="AY206" s="103"/>
      <c r="AZ206" s="103"/>
      <c r="BA206" s="103"/>
      <c r="BB206" s="103"/>
      <c r="BC206" s="103"/>
      <c r="BD206" s="103"/>
      <c r="BE206" s="103"/>
      <c r="BF206" s="103"/>
      <c r="BG206" s="103"/>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c r="DJ206" s="104"/>
      <c r="DK206" s="104"/>
      <c r="DL206" s="104"/>
      <c r="DM206" s="104"/>
      <c r="DN206" s="104"/>
      <c r="DO206" s="104"/>
      <c r="DP206" s="104"/>
      <c r="DQ206" s="104"/>
      <c r="DR206" s="104"/>
      <c r="DS206" s="104"/>
      <c r="DT206" s="104"/>
      <c r="DU206" s="104"/>
      <c r="DV206" s="104"/>
      <c r="DW206" s="104"/>
      <c r="DX206" s="104"/>
      <c r="DY206" s="104"/>
      <c r="DZ206" s="104"/>
      <c r="EA206" s="104"/>
      <c r="EB206" s="104"/>
      <c r="EC206" s="104"/>
      <c r="ED206" s="104"/>
      <c r="EE206" s="104"/>
      <c r="EF206" s="104"/>
      <c r="EG206" s="104"/>
      <c r="EH206" s="104"/>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4"/>
      <c r="FU206" s="104"/>
      <c r="FV206" s="104"/>
      <c r="FW206" s="104"/>
      <c r="FX206" s="104"/>
      <c r="FY206" s="104"/>
      <c r="FZ206" s="104"/>
      <c r="GA206" s="104"/>
      <c r="GB206" s="104"/>
      <c r="GC206" s="104"/>
      <c r="GD206" s="104"/>
      <c r="GE206" s="104"/>
      <c r="GF206" s="104"/>
      <c r="GG206" s="104"/>
      <c r="GH206" s="104"/>
      <c r="GI206" s="104"/>
      <c r="GJ206" s="104"/>
      <c r="GK206" s="104"/>
      <c r="GL206" s="104"/>
      <c r="GM206" s="104"/>
      <c r="GN206" s="104"/>
      <c r="GO206" s="104"/>
      <c r="GP206" s="104"/>
      <c r="GQ206" s="104"/>
      <c r="GR206" s="104"/>
      <c r="GS206" s="104"/>
      <c r="GT206" s="104"/>
      <c r="GU206" s="104"/>
      <c r="GV206" s="104"/>
      <c r="GW206" s="104"/>
      <c r="GX206" s="104"/>
      <c r="GY206" s="104"/>
      <c r="GZ206" s="104"/>
      <c r="HA206" s="104"/>
      <c r="HB206" s="104"/>
      <c r="HC206" s="104"/>
      <c r="HD206" s="104"/>
      <c r="HE206" s="104"/>
      <c r="HF206" s="104"/>
      <c r="HG206" s="104"/>
      <c r="HH206" s="104"/>
      <c r="HI206" s="104"/>
      <c r="HJ206" s="104"/>
      <c r="HK206" s="104"/>
      <c r="HL206" s="104"/>
      <c r="HM206" s="104"/>
      <c r="HN206" s="104"/>
      <c r="HO206" s="104"/>
      <c r="HP206" s="104"/>
      <c r="HQ206" s="104"/>
      <c r="HR206" s="104"/>
      <c r="HS206" s="104"/>
      <c r="HT206" s="104"/>
      <c r="HU206" s="104"/>
    </row>
    <row r="207" spans="1:229" ht="12" customHeight="1" x14ac:dyDescent="0.3">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103"/>
      <c r="AW207" s="103"/>
      <c r="AX207" s="103"/>
      <c r="AY207" s="103"/>
      <c r="AZ207" s="103"/>
      <c r="BA207" s="103"/>
      <c r="BB207" s="103"/>
      <c r="BC207" s="103"/>
      <c r="BD207" s="103"/>
      <c r="BE207" s="103"/>
      <c r="BF207" s="103"/>
      <c r="BG207" s="103"/>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1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104"/>
      <c r="HI207" s="104"/>
      <c r="HJ207" s="104"/>
      <c r="HK207" s="104"/>
      <c r="HL207" s="104"/>
      <c r="HM207" s="104"/>
      <c r="HN207" s="104"/>
      <c r="HO207" s="104"/>
      <c r="HP207" s="104"/>
      <c r="HQ207" s="104"/>
      <c r="HR207" s="104"/>
      <c r="HS207" s="104"/>
      <c r="HT207" s="104"/>
      <c r="HU207" s="104"/>
    </row>
    <row r="208" spans="1:229" ht="12" customHeight="1" x14ac:dyDescent="0.3">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103"/>
      <c r="AW208" s="103"/>
      <c r="AX208" s="103"/>
      <c r="AY208" s="103"/>
      <c r="AZ208" s="103"/>
      <c r="BA208" s="103"/>
      <c r="BB208" s="103"/>
      <c r="BC208" s="103"/>
      <c r="BD208" s="103"/>
      <c r="BE208" s="103"/>
      <c r="BF208" s="103"/>
      <c r="BG208" s="103"/>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c r="DJ208" s="104"/>
      <c r="DK208" s="104"/>
      <c r="DL208" s="104"/>
      <c r="DM208" s="104"/>
      <c r="DN208" s="104"/>
      <c r="DO208" s="104"/>
      <c r="DP208" s="104"/>
      <c r="DQ208" s="104"/>
      <c r="DR208" s="104"/>
      <c r="DS208" s="104"/>
      <c r="DT208" s="104"/>
      <c r="DU208" s="104"/>
      <c r="DV208" s="104"/>
      <c r="DW208" s="104"/>
      <c r="DX208" s="104"/>
      <c r="DY208" s="104"/>
      <c r="DZ208" s="104"/>
      <c r="EA208" s="104"/>
      <c r="EB208" s="104"/>
      <c r="EC208" s="104"/>
      <c r="ED208" s="104"/>
      <c r="EE208" s="104"/>
      <c r="EF208" s="104"/>
      <c r="EG208" s="104"/>
      <c r="EH208" s="104"/>
      <c r="EI208" s="104"/>
      <c r="EJ208" s="104"/>
      <c r="EK208" s="104"/>
      <c r="EL208" s="104"/>
      <c r="EM208" s="104"/>
      <c r="EN208" s="104"/>
      <c r="EO208" s="104"/>
      <c r="EP208" s="104"/>
      <c r="EQ208" s="104"/>
      <c r="ER208" s="104"/>
      <c r="ES208" s="104"/>
      <c r="ET208" s="104"/>
      <c r="EU208" s="104"/>
      <c r="EV208" s="104"/>
      <c r="EW208" s="104"/>
      <c r="EX208" s="104"/>
      <c r="EY208" s="104"/>
      <c r="EZ208" s="104"/>
      <c r="FA208" s="104"/>
      <c r="FB208" s="104"/>
      <c r="FC208" s="104"/>
      <c r="FD208" s="104"/>
      <c r="FE208" s="104"/>
      <c r="FF208" s="104"/>
      <c r="FG208" s="104"/>
      <c r="FH208" s="104"/>
      <c r="FI208" s="104"/>
      <c r="FJ208" s="104"/>
      <c r="FK208" s="104"/>
      <c r="FL208" s="104"/>
      <c r="FM208" s="104"/>
      <c r="FN208" s="104"/>
      <c r="FO208" s="104"/>
      <c r="FP208" s="104"/>
      <c r="FQ208" s="104"/>
      <c r="FR208" s="104"/>
      <c r="FS208" s="104"/>
      <c r="FT208" s="104"/>
      <c r="FU208" s="104"/>
      <c r="FV208" s="104"/>
      <c r="FW208" s="104"/>
      <c r="FX208" s="104"/>
      <c r="FY208" s="104"/>
      <c r="FZ208" s="104"/>
      <c r="GA208" s="104"/>
      <c r="GB208" s="104"/>
      <c r="GC208" s="104"/>
      <c r="GD208" s="104"/>
      <c r="GE208" s="104"/>
      <c r="GF208" s="104"/>
      <c r="GG208" s="104"/>
      <c r="GH208" s="104"/>
      <c r="GI208" s="104"/>
      <c r="GJ208" s="104"/>
      <c r="GK208" s="104"/>
      <c r="GL208" s="104"/>
      <c r="GM208" s="104"/>
      <c r="GN208" s="104"/>
      <c r="GO208" s="104"/>
      <c r="GP208" s="104"/>
      <c r="GQ208" s="104"/>
      <c r="GR208" s="104"/>
      <c r="GS208" s="104"/>
      <c r="GT208" s="104"/>
      <c r="GU208" s="104"/>
      <c r="GV208" s="104"/>
      <c r="GW208" s="104"/>
      <c r="GX208" s="104"/>
      <c r="GY208" s="104"/>
      <c r="GZ208" s="104"/>
      <c r="HA208" s="104"/>
      <c r="HB208" s="104"/>
      <c r="HC208" s="104"/>
      <c r="HD208" s="104"/>
      <c r="HE208" s="104"/>
      <c r="HF208" s="104"/>
      <c r="HG208" s="104"/>
      <c r="HH208" s="104"/>
      <c r="HI208" s="104"/>
      <c r="HJ208" s="104"/>
      <c r="HK208" s="104"/>
      <c r="HL208" s="104"/>
      <c r="HM208" s="104"/>
      <c r="HN208" s="104"/>
      <c r="HO208" s="104"/>
      <c r="HP208" s="104"/>
      <c r="HQ208" s="104"/>
      <c r="HR208" s="104"/>
      <c r="HS208" s="104"/>
      <c r="HT208" s="104"/>
      <c r="HU208" s="104"/>
    </row>
    <row r="209" spans="1:229" ht="12" customHeight="1" x14ac:dyDescent="0.3">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103"/>
      <c r="AW209" s="103"/>
      <c r="AX209" s="103"/>
      <c r="AY209" s="103"/>
      <c r="AZ209" s="103"/>
      <c r="BA209" s="103"/>
      <c r="BB209" s="103"/>
      <c r="BC209" s="103"/>
      <c r="BD209" s="103"/>
      <c r="BE209" s="103"/>
      <c r="BF209" s="103"/>
      <c r="BG209" s="103"/>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c r="DJ209" s="104"/>
      <c r="DK209" s="104"/>
      <c r="DL209" s="104"/>
      <c r="DM209" s="104"/>
      <c r="DN209" s="104"/>
      <c r="DO209" s="104"/>
      <c r="DP209" s="104"/>
      <c r="DQ209" s="104"/>
      <c r="DR209" s="104"/>
      <c r="DS209" s="104"/>
      <c r="DT209" s="104"/>
      <c r="DU209" s="104"/>
      <c r="DV209" s="104"/>
      <c r="DW209" s="104"/>
      <c r="DX209" s="104"/>
      <c r="DY209" s="104"/>
      <c r="DZ209" s="104"/>
      <c r="EA209" s="104"/>
      <c r="EB209" s="104"/>
      <c r="EC209" s="104"/>
      <c r="ED209" s="104"/>
      <c r="EE209" s="104"/>
      <c r="EF209" s="104"/>
      <c r="EG209" s="104"/>
      <c r="EH209" s="104"/>
      <c r="EI209" s="104"/>
      <c r="EJ209" s="104"/>
      <c r="EK209" s="104"/>
      <c r="EL209" s="104"/>
      <c r="EM209" s="104"/>
      <c r="EN209" s="104"/>
      <c r="EO209" s="104"/>
      <c r="EP209" s="104"/>
      <c r="EQ209" s="104"/>
      <c r="ER209" s="104"/>
      <c r="ES209" s="104"/>
      <c r="ET209" s="104"/>
      <c r="EU209" s="104"/>
      <c r="EV209" s="104"/>
      <c r="EW209" s="104"/>
      <c r="EX209" s="104"/>
      <c r="EY209" s="104"/>
      <c r="EZ209" s="104"/>
      <c r="FA209" s="104"/>
      <c r="FB209" s="104"/>
      <c r="FC209" s="104"/>
      <c r="FD209" s="104"/>
      <c r="FE209" s="104"/>
      <c r="FF209" s="104"/>
      <c r="FG209" s="104"/>
      <c r="FH209" s="104"/>
      <c r="FI209" s="104"/>
      <c r="FJ209" s="104"/>
      <c r="FK209" s="104"/>
      <c r="FL209" s="104"/>
      <c r="FM209" s="104"/>
      <c r="FN209" s="104"/>
      <c r="FO209" s="104"/>
      <c r="FP209" s="104"/>
      <c r="FQ209" s="104"/>
      <c r="FR209" s="104"/>
      <c r="FS209" s="104"/>
      <c r="FT209" s="104"/>
      <c r="FU209" s="104"/>
      <c r="FV209" s="104"/>
      <c r="FW209" s="104"/>
      <c r="FX209" s="104"/>
      <c r="FY209" s="104"/>
      <c r="FZ209" s="104"/>
      <c r="GA209" s="104"/>
      <c r="GB209" s="104"/>
      <c r="GC209" s="104"/>
      <c r="GD209" s="104"/>
      <c r="GE209" s="104"/>
      <c r="GF209" s="104"/>
      <c r="GG209" s="104"/>
      <c r="GH209" s="104"/>
      <c r="GI209" s="104"/>
      <c r="GJ209" s="104"/>
      <c r="GK209" s="104"/>
      <c r="GL209" s="104"/>
      <c r="GM209" s="104"/>
      <c r="GN209" s="104"/>
      <c r="GO209" s="104"/>
      <c r="GP209" s="104"/>
      <c r="GQ209" s="104"/>
      <c r="GR209" s="104"/>
      <c r="GS209" s="104"/>
      <c r="GT209" s="104"/>
      <c r="GU209" s="104"/>
      <c r="GV209" s="104"/>
      <c r="GW209" s="104"/>
      <c r="GX209" s="104"/>
      <c r="GY209" s="104"/>
      <c r="GZ209" s="104"/>
      <c r="HA209" s="104"/>
      <c r="HB209" s="104"/>
      <c r="HC209" s="104"/>
      <c r="HD209" s="104"/>
      <c r="HE209" s="104"/>
      <c r="HF209" s="104"/>
      <c r="HG209" s="104"/>
      <c r="HH209" s="104"/>
      <c r="HI209" s="104"/>
      <c r="HJ209" s="104"/>
      <c r="HK209" s="104"/>
      <c r="HL209" s="104"/>
      <c r="HM209" s="104"/>
      <c r="HN209" s="104"/>
      <c r="HO209" s="104"/>
      <c r="HP209" s="104"/>
      <c r="HQ209" s="104"/>
      <c r="HR209" s="104"/>
      <c r="HS209" s="104"/>
      <c r="HT209" s="104"/>
      <c r="HU209" s="104"/>
    </row>
    <row r="210" spans="1:229" ht="12" customHeight="1" x14ac:dyDescent="0.3">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103"/>
      <c r="AW210" s="103"/>
      <c r="AX210" s="103"/>
      <c r="AY210" s="103"/>
      <c r="AZ210" s="103"/>
      <c r="BA210" s="103"/>
      <c r="BB210" s="103"/>
      <c r="BC210" s="103"/>
      <c r="BD210" s="103"/>
      <c r="BE210" s="103"/>
      <c r="BF210" s="103"/>
      <c r="BG210" s="103"/>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4"/>
      <c r="DM210" s="104"/>
      <c r="DN210" s="104"/>
      <c r="DO210" s="104"/>
      <c r="DP210" s="104"/>
      <c r="DQ210" s="104"/>
      <c r="DR210" s="104"/>
      <c r="DS210" s="104"/>
      <c r="DT210" s="104"/>
      <c r="DU210" s="104"/>
      <c r="DV210" s="104"/>
      <c r="DW210" s="104"/>
      <c r="DX210" s="104"/>
      <c r="DY210" s="104"/>
      <c r="DZ210" s="104"/>
      <c r="EA210" s="104"/>
      <c r="EB210" s="104"/>
      <c r="EC210" s="104"/>
      <c r="ED210" s="104"/>
      <c r="EE210" s="104"/>
      <c r="EF210" s="104"/>
      <c r="EG210" s="104"/>
      <c r="EH210" s="104"/>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4"/>
      <c r="FU210" s="104"/>
      <c r="FV210" s="104"/>
      <c r="FW210" s="104"/>
      <c r="FX210" s="104"/>
      <c r="FY210" s="104"/>
      <c r="FZ210" s="104"/>
      <c r="GA210" s="104"/>
      <c r="GB210" s="104"/>
      <c r="GC210" s="104"/>
      <c r="GD210" s="104"/>
      <c r="GE210" s="104"/>
      <c r="GF210" s="104"/>
      <c r="GG210" s="104"/>
      <c r="GH210" s="104"/>
      <c r="GI210" s="104"/>
      <c r="GJ210" s="104"/>
      <c r="GK210" s="104"/>
      <c r="GL210" s="104"/>
      <c r="GM210" s="104"/>
      <c r="GN210" s="104"/>
      <c r="GO210" s="104"/>
      <c r="GP210" s="104"/>
      <c r="GQ210" s="104"/>
      <c r="GR210" s="104"/>
      <c r="GS210" s="104"/>
      <c r="GT210" s="104"/>
      <c r="GU210" s="104"/>
      <c r="GV210" s="104"/>
      <c r="GW210" s="104"/>
      <c r="GX210" s="104"/>
      <c r="GY210" s="104"/>
      <c r="GZ210" s="104"/>
      <c r="HA210" s="104"/>
      <c r="HB210" s="104"/>
      <c r="HC210" s="104"/>
      <c r="HD210" s="104"/>
      <c r="HE210" s="104"/>
      <c r="HF210" s="104"/>
      <c r="HG210" s="104"/>
      <c r="HH210" s="104"/>
      <c r="HI210" s="104"/>
      <c r="HJ210" s="104"/>
      <c r="HK210" s="104"/>
      <c r="HL210" s="104"/>
      <c r="HM210" s="104"/>
      <c r="HN210" s="104"/>
      <c r="HO210" s="104"/>
      <c r="HP210" s="104"/>
      <c r="HQ210" s="104"/>
      <c r="HR210" s="104"/>
      <c r="HS210" s="104"/>
      <c r="HT210" s="104"/>
      <c r="HU210" s="104"/>
    </row>
    <row r="211" spans="1:229" ht="12" customHeight="1" x14ac:dyDescent="0.3">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103"/>
      <c r="AW211" s="103"/>
      <c r="AX211" s="103"/>
      <c r="AY211" s="103"/>
      <c r="AZ211" s="103"/>
      <c r="BA211" s="103"/>
      <c r="BB211" s="103"/>
      <c r="BC211" s="103"/>
      <c r="BD211" s="103"/>
      <c r="BE211" s="103"/>
      <c r="BF211" s="103"/>
      <c r="BG211" s="103"/>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c r="DJ211" s="104"/>
      <c r="DK211" s="104"/>
      <c r="DL211" s="104"/>
      <c r="DM211" s="104"/>
      <c r="DN211" s="104"/>
      <c r="DO211" s="104"/>
      <c r="DP211" s="104"/>
      <c r="DQ211" s="104"/>
      <c r="DR211" s="104"/>
      <c r="DS211" s="104"/>
      <c r="DT211" s="104"/>
      <c r="DU211" s="104"/>
      <c r="DV211" s="104"/>
      <c r="DW211" s="104"/>
      <c r="DX211" s="104"/>
      <c r="DY211" s="104"/>
      <c r="DZ211" s="104"/>
      <c r="EA211" s="104"/>
      <c r="EB211" s="104"/>
      <c r="EC211" s="104"/>
      <c r="ED211" s="104"/>
      <c r="EE211" s="104"/>
      <c r="EF211" s="104"/>
      <c r="EG211" s="104"/>
      <c r="EH211" s="104"/>
      <c r="EI211" s="104"/>
      <c r="EJ211" s="104"/>
      <c r="EK211" s="104"/>
      <c r="EL211" s="104"/>
      <c r="EM211" s="104"/>
      <c r="EN211" s="104"/>
      <c r="EO211" s="104"/>
      <c r="EP211" s="104"/>
      <c r="EQ211" s="104"/>
      <c r="ER211" s="104"/>
      <c r="ES211" s="104"/>
      <c r="ET211" s="104"/>
      <c r="EU211" s="104"/>
      <c r="EV211" s="104"/>
      <c r="EW211" s="104"/>
      <c r="EX211" s="104"/>
      <c r="EY211" s="104"/>
      <c r="EZ211" s="104"/>
      <c r="FA211" s="104"/>
      <c r="FB211" s="104"/>
      <c r="FC211" s="104"/>
      <c r="FD211" s="104"/>
      <c r="FE211" s="104"/>
      <c r="FF211" s="104"/>
      <c r="FG211" s="104"/>
      <c r="FH211" s="104"/>
      <c r="FI211" s="104"/>
      <c r="FJ211" s="104"/>
      <c r="FK211" s="104"/>
      <c r="FL211" s="104"/>
      <c r="FM211" s="104"/>
      <c r="FN211" s="104"/>
      <c r="FO211" s="104"/>
      <c r="FP211" s="104"/>
      <c r="FQ211" s="104"/>
      <c r="FR211" s="104"/>
      <c r="FS211" s="104"/>
      <c r="FT211" s="104"/>
      <c r="FU211" s="104"/>
      <c r="FV211" s="104"/>
      <c r="FW211" s="104"/>
      <c r="FX211" s="104"/>
      <c r="FY211" s="104"/>
      <c r="FZ211" s="104"/>
      <c r="GA211" s="104"/>
      <c r="GB211" s="104"/>
      <c r="GC211" s="104"/>
      <c r="GD211" s="104"/>
      <c r="GE211" s="104"/>
      <c r="GF211" s="104"/>
      <c r="GG211" s="104"/>
      <c r="GH211" s="104"/>
      <c r="GI211" s="104"/>
      <c r="GJ211" s="104"/>
      <c r="GK211" s="104"/>
      <c r="GL211" s="104"/>
      <c r="GM211" s="104"/>
      <c r="GN211" s="104"/>
      <c r="GO211" s="104"/>
      <c r="GP211" s="104"/>
      <c r="GQ211" s="104"/>
      <c r="GR211" s="104"/>
      <c r="GS211" s="104"/>
      <c r="GT211" s="104"/>
      <c r="GU211" s="104"/>
      <c r="GV211" s="104"/>
      <c r="GW211" s="104"/>
      <c r="GX211" s="104"/>
      <c r="GY211" s="104"/>
      <c r="GZ211" s="104"/>
      <c r="HA211" s="104"/>
      <c r="HB211" s="104"/>
      <c r="HC211" s="104"/>
      <c r="HD211" s="104"/>
      <c r="HE211" s="104"/>
      <c r="HF211" s="104"/>
      <c r="HG211" s="104"/>
      <c r="HH211" s="104"/>
      <c r="HI211" s="104"/>
      <c r="HJ211" s="104"/>
      <c r="HK211" s="104"/>
      <c r="HL211" s="104"/>
      <c r="HM211" s="104"/>
      <c r="HN211" s="104"/>
      <c r="HO211" s="104"/>
      <c r="HP211" s="104"/>
      <c r="HQ211" s="104"/>
      <c r="HR211" s="104"/>
      <c r="HS211" s="104"/>
      <c r="HT211" s="104"/>
      <c r="HU211" s="104"/>
    </row>
    <row r="212" spans="1:229" ht="12" customHeight="1" x14ac:dyDescent="0.3">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103"/>
      <c r="AW212" s="103"/>
      <c r="AX212" s="103"/>
      <c r="AY212" s="103"/>
      <c r="AZ212" s="103"/>
      <c r="BA212" s="103"/>
      <c r="BB212" s="103"/>
      <c r="BC212" s="103"/>
      <c r="BD212" s="103"/>
      <c r="BE212" s="103"/>
      <c r="BF212" s="103"/>
      <c r="BG212" s="103"/>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c r="DJ212" s="104"/>
      <c r="DK212" s="104"/>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104"/>
      <c r="EM212" s="104"/>
      <c r="EN212" s="104"/>
      <c r="EO212" s="104"/>
      <c r="EP212" s="104"/>
      <c r="EQ212" s="104"/>
      <c r="ER212" s="104"/>
      <c r="ES212" s="104"/>
      <c r="ET212" s="104"/>
      <c r="EU212" s="104"/>
      <c r="EV212" s="104"/>
      <c r="EW212" s="104"/>
      <c r="EX212" s="104"/>
      <c r="EY212" s="104"/>
      <c r="EZ212" s="104"/>
      <c r="FA212" s="104"/>
      <c r="FB212" s="104"/>
      <c r="FC212" s="104"/>
      <c r="FD212" s="104"/>
      <c r="FE212" s="104"/>
      <c r="FF212" s="104"/>
      <c r="FG212" s="104"/>
      <c r="FH212" s="104"/>
      <c r="FI212" s="104"/>
      <c r="FJ212" s="104"/>
      <c r="FK212" s="104"/>
      <c r="FL212" s="104"/>
      <c r="FM212" s="104"/>
      <c r="FN212" s="104"/>
      <c r="FO212" s="104"/>
      <c r="FP212" s="104"/>
      <c r="FQ212" s="104"/>
      <c r="FR212" s="104"/>
      <c r="FS212" s="104"/>
      <c r="FT212" s="104"/>
      <c r="FU212" s="104"/>
      <c r="FV212" s="104"/>
      <c r="FW212" s="104"/>
      <c r="FX212" s="104"/>
      <c r="FY212" s="104"/>
      <c r="FZ212" s="104"/>
      <c r="GA212" s="104"/>
      <c r="GB212" s="104"/>
      <c r="GC212" s="104"/>
      <c r="GD212" s="104"/>
      <c r="GE212" s="104"/>
      <c r="GF212" s="104"/>
      <c r="GG212" s="104"/>
      <c r="GH212" s="104"/>
      <c r="GI212" s="104"/>
      <c r="GJ212" s="104"/>
      <c r="GK212" s="104"/>
      <c r="GL212" s="104"/>
      <c r="GM212" s="104"/>
      <c r="GN212" s="104"/>
      <c r="GO212" s="104"/>
      <c r="GP212" s="104"/>
      <c r="GQ212" s="104"/>
      <c r="GR212" s="104"/>
      <c r="GS212" s="104"/>
      <c r="GT212" s="104"/>
      <c r="GU212" s="104"/>
      <c r="GV212" s="104"/>
      <c r="GW212" s="104"/>
      <c r="GX212" s="104"/>
      <c r="GY212" s="104"/>
      <c r="GZ212" s="104"/>
      <c r="HA212" s="104"/>
      <c r="HB212" s="104"/>
      <c r="HC212" s="104"/>
      <c r="HD212" s="104"/>
      <c r="HE212" s="104"/>
      <c r="HF212" s="104"/>
      <c r="HG212" s="104"/>
      <c r="HH212" s="104"/>
      <c r="HI212" s="104"/>
      <c r="HJ212" s="104"/>
      <c r="HK212" s="104"/>
      <c r="HL212" s="104"/>
      <c r="HM212" s="104"/>
      <c r="HN212" s="104"/>
      <c r="HO212" s="104"/>
      <c r="HP212" s="104"/>
      <c r="HQ212" s="104"/>
      <c r="HR212" s="104"/>
      <c r="HS212" s="104"/>
      <c r="HT212" s="104"/>
      <c r="HU212" s="104"/>
    </row>
    <row r="213" spans="1:229" ht="12" customHeight="1" x14ac:dyDescent="0.3">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103"/>
      <c r="AW213" s="103"/>
      <c r="AX213" s="103"/>
      <c r="AY213" s="103"/>
      <c r="AZ213" s="103"/>
      <c r="BA213" s="103"/>
      <c r="BB213" s="103"/>
      <c r="BC213" s="103"/>
      <c r="BD213" s="103"/>
      <c r="BE213" s="103"/>
      <c r="BF213" s="103"/>
      <c r="BG213" s="103"/>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c r="CR213" s="104"/>
      <c r="CS213" s="104"/>
      <c r="CT213" s="104"/>
      <c r="CU213" s="104"/>
      <c r="CV213" s="104"/>
      <c r="CW213" s="104"/>
      <c r="CX213" s="104"/>
      <c r="CY213" s="104"/>
      <c r="CZ213" s="104"/>
      <c r="DA213" s="104"/>
      <c r="DB213" s="104"/>
      <c r="DC213" s="104"/>
      <c r="DD213" s="104"/>
      <c r="DE213" s="104"/>
      <c r="DF213" s="104"/>
      <c r="DG213" s="104"/>
      <c r="DH213" s="104"/>
      <c r="DI213" s="104"/>
      <c r="DJ213" s="104"/>
      <c r="DK213" s="104"/>
      <c r="DL213" s="104"/>
      <c r="DM213" s="104"/>
      <c r="DN213" s="104"/>
      <c r="DO213" s="104"/>
      <c r="DP213" s="104"/>
      <c r="DQ213" s="104"/>
      <c r="DR213" s="104"/>
      <c r="DS213" s="104"/>
      <c r="DT213" s="104"/>
      <c r="DU213" s="104"/>
      <c r="DV213" s="104"/>
      <c r="DW213" s="104"/>
      <c r="DX213" s="104"/>
      <c r="DY213" s="104"/>
      <c r="DZ213" s="104"/>
      <c r="EA213" s="104"/>
      <c r="EB213" s="104"/>
      <c r="EC213" s="104"/>
      <c r="ED213" s="104"/>
      <c r="EE213" s="104"/>
      <c r="EF213" s="104"/>
      <c r="EG213" s="104"/>
      <c r="EH213" s="104"/>
      <c r="EI213" s="104"/>
      <c r="EJ213" s="104"/>
      <c r="EK213" s="104"/>
      <c r="EL213" s="104"/>
      <c r="EM213" s="104"/>
      <c r="EN213" s="104"/>
      <c r="EO213" s="104"/>
      <c r="EP213" s="104"/>
      <c r="EQ213" s="104"/>
      <c r="ER213" s="104"/>
      <c r="ES213" s="104"/>
      <c r="ET213" s="104"/>
      <c r="EU213" s="104"/>
      <c r="EV213" s="104"/>
      <c r="EW213" s="104"/>
      <c r="EX213" s="104"/>
      <c r="EY213" s="104"/>
      <c r="EZ213" s="104"/>
      <c r="FA213" s="104"/>
      <c r="FB213" s="104"/>
      <c r="FC213" s="104"/>
      <c r="FD213" s="104"/>
      <c r="FE213" s="104"/>
      <c r="FF213" s="104"/>
      <c r="FG213" s="104"/>
      <c r="FH213" s="104"/>
      <c r="FI213" s="104"/>
      <c r="FJ213" s="104"/>
      <c r="FK213" s="104"/>
      <c r="FL213" s="104"/>
      <c r="FM213" s="104"/>
      <c r="FN213" s="104"/>
      <c r="FO213" s="104"/>
      <c r="FP213" s="104"/>
      <c r="FQ213" s="104"/>
      <c r="FR213" s="104"/>
      <c r="FS213" s="104"/>
      <c r="FT213" s="104"/>
      <c r="FU213" s="104"/>
      <c r="FV213" s="104"/>
      <c r="FW213" s="104"/>
      <c r="FX213" s="104"/>
      <c r="FY213" s="104"/>
      <c r="FZ213" s="104"/>
      <c r="GA213" s="104"/>
      <c r="GB213" s="104"/>
      <c r="GC213" s="104"/>
      <c r="GD213" s="104"/>
      <c r="GE213" s="104"/>
      <c r="GF213" s="104"/>
      <c r="GG213" s="104"/>
      <c r="GH213" s="104"/>
      <c r="GI213" s="104"/>
      <c r="GJ213" s="104"/>
      <c r="GK213" s="104"/>
      <c r="GL213" s="104"/>
      <c r="GM213" s="104"/>
      <c r="GN213" s="104"/>
      <c r="GO213" s="104"/>
      <c r="GP213" s="104"/>
      <c r="GQ213" s="104"/>
      <c r="GR213" s="104"/>
      <c r="GS213" s="104"/>
      <c r="GT213" s="104"/>
      <c r="GU213" s="104"/>
      <c r="GV213" s="104"/>
      <c r="GW213" s="104"/>
      <c r="GX213" s="104"/>
      <c r="GY213" s="104"/>
      <c r="GZ213" s="104"/>
      <c r="HA213" s="104"/>
      <c r="HB213" s="104"/>
      <c r="HC213" s="104"/>
      <c r="HD213" s="104"/>
      <c r="HE213" s="104"/>
      <c r="HF213" s="104"/>
      <c r="HG213" s="104"/>
      <c r="HH213" s="104"/>
      <c r="HI213" s="104"/>
      <c r="HJ213" s="104"/>
      <c r="HK213" s="104"/>
      <c r="HL213" s="104"/>
      <c r="HM213" s="104"/>
      <c r="HN213" s="104"/>
      <c r="HO213" s="104"/>
      <c r="HP213" s="104"/>
      <c r="HQ213" s="104"/>
      <c r="HR213" s="104"/>
      <c r="HS213" s="104"/>
      <c r="HT213" s="104"/>
      <c r="HU213" s="104"/>
    </row>
    <row r="214" spans="1:229" ht="12" customHeight="1" x14ac:dyDescent="0.3">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103"/>
      <c r="AW214" s="103"/>
      <c r="AX214" s="103"/>
      <c r="AY214" s="103"/>
      <c r="AZ214" s="103"/>
      <c r="BA214" s="103"/>
      <c r="BB214" s="103"/>
      <c r="BC214" s="103"/>
      <c r="BD214" s="103"/>
      <c r="BE214" s="103"/>
      <c r="BF214" s="103"/>
      <c r="BG214" s="103"/>
      <c r="BH214" s="104"/>
      <c r="BI214" s="104"/>
      <c r="BJ214" s="104"/>
      <c r="BK214" s="104"/>
      <c r="BL214" s="104"/>
      <c r="BM214" s="104"/>
      <c r="BN214" s="104"/>
      <c r="BO214" s="104"/>
      <c r="BP214" s="104"/>
      <c r="BQ214" s="104"/>
      <c r="BR214" s="104"/>
      <c r="BS214" s="104"/>
      <c r="BT214" s="104"/>
      <c r="BU214" s="104"/>
      <c r="BV214" s="104"/>
      <c r="BW214" s="104"/>
      <c r="BX214" s="104"/>
      <c r="BY214" s="104"/>
      <c r="BZ214" s="104"/>
      <c r="CA214" s="104"/>
      <c r="CB214" s="104"/>
      <c r="CC214" s="104"/>
      <c r="CD214" s="104"/>
      <c r="CE214" s="104"/>
      <c r="CF214" s="104"/>
      <c r="CG214" s="104"/>
      <c r="CH214" s="104"/>
      <c r="CI214" s="104"/>
      <c r="CJ214" s="104"/>
      <c r="CK214" s="104"/>
      <c r="CL214" s="104"/>
      <c r="CM214" s="104"/>
      <c r="CN214" s="104"/>
      <c r="CO214" s="104"/>
      <c r="CP214" s="104"/>
      <c r="CQ214" s="104"/>
      <c r="CR214" s="104"/>
      <c r="CS214" s="104"/>
      <c r="CT214" s="104"/>
      <c r="CU214" s="104"/>
      <c r="CV214" s="104"/>
      <c r="CW214" s="104"/>
      <c r="CX214" s="104"/>
      <c r="CY214" s="104"/>
      <c r="CZ214" s="104"/>
      <c r="DA214" s="104"/>
      <c r="DB214" s="104"/>
      <c r="DC214" s="104"/>
      <c r="DD214" s="104"/>
      <c r="DE214" s="104"/>
      <c r="DF214" s="104"/>
      <c r="DG214" s="104"/>
      <c r="DH214" s="104"/>
      <c r="DI214" s="104"/>
      <c r="DJ214" s="104"/>
      <c r="DK214" s="104"/>
      <c r="DL214" s="104"/>
      <c r="DM214" s="104"/>
      <c r="DN214" s="104"/>
      <c r="DO214" s="104"/>
      <c r="DP214" s="104"/>
      <c r="DQ214" s="104"/>
      <c r="DR214" s="104"/>
      <c r="DS214" s="104"/>
      <c r="DT214" s="104"/>
      <c r="DU214" s="104"/>
      <c r="DV214" s="104"/>
      <c r="DW214" s="104"/>
      <c r="DX214" s="104"/>
      <c r="DY214" s="104"/>
      <c r="DZ214" s="104"/>
      <c r="EA214" s="104"/>
      <c r="EB214" s="104"/>
      <c r="EC214" s="104"/>
      <c r="ED214" s="104"/>
      <c r="EE214" s="104"/>
      <c r="EF214" s="104"/>
      <c r="EG214" s="104"/>
      <c r="EH214" s="104"/>
      <c r="EI214" s="104"/>
      <c r="EJ214" s="104"/>
      <c r="EK214" s="104"/>
      <c r="EL214" s="104"/>
      <c r="EM214" s="104"/>
      <c r="EN214" s="104"/>
      <c r="EO214" s="104"/>
      <c r="EP214" s="104"/>
      <c r="EQ214" s="104"/>
      <c r="ER214" s="104"/>
      <c r="ES214" s="104"/>
      <c r="ET214" s="104"/>
      <c r="EU214" s="104"/>
      <c r="EV214" s="104"/>
      <c r="EW214" s="104"/>
      <c r="EX214" s="104"/>
      <c r="EY214" s="104"/>
      <c r="EZ214" s="104"/>
      <c r="FA214" s="104"/>
      <c r="FB214" s="104"/>
      <c r="FC214" s="104"/>
      <c r="FD214" s="104"/>
      <c r="FE214" s="104"/>
      <c r="FF214" s="104"/>
      <c r="FG214" s="104"/>
      <c r="FH214" s="104"/>
      <c r="FI214" s="104"/>
      <c r="FJ214" s="104"/>
      <c r="FK214" s="104"/>
      <c r="FL214" s="104"/>
      <c r="FM214" s="104"/>
      <c r="FN214" s="104"/>
      <c r="FO214" s="104"/>
      <c r="FP214" s="104"/>
      <c r="FQ214" s="104"/>
      <c r="FR214" s="104"/>
      <c r="FS214" s="104"/>
      <c r="FT214" s="104"/>
      <c r="FU214" s="104"/>
      <c r="FV214" s="104"/>
      <c r="FW214" s="104"/>
      <c r="FX214" s="104"/>
      <c r="FY214" s="104"/>
      <c r="FZ214" s="104"/>
      <c r="GA214" s="104"/>
      <c r="GB214" s="104"/>
      <c r="GC214" s="104"/>
      <c r="GD214" s="104"/>
      <c r="GE214" s="104"/>
      <c r="GF214" s="104"/>
      <c r="GG214" s="104"/>
      <c r="GH214" s="104"/>
      <c r="GI214" s="104"/>
      <c r="GJ214" s="104"/>
      <c r="GK214" s="104"/>
      <c r="GL214" s="104"/>
      <c r="GM214" s="104"/>
      <c r="GN214" s="104"/>
      <c r="GO214" s="104"/>
      <c r="GP214" s="104"/>
      <c r="GQ214" s="104"/>
      <c r="GR214" s="104"/>
      <c r="GS214" s="104"/>
      <c r="GT214" s="104"/>
      <c r="GU214" s="104"/>
      <c r="GV214" s="104"/>
      <c r="GW214" s="104"/>
      <c r="GX214" s="104"/>
      <c r="GY214" s="104"/>
      <c r="GZ214" s="104"/>
      <c r="HA214" s="104"/>
      <c r="HB214" s="104"/>
      <c r="HC214" s="104"/>
      <c r="HD214" s="104"/>
      <c r="HE214" s="104"/>
      <c r="HF214" s="104"/>
      <c r="HG214" s="104"/>
      <c r="HH214" s="104"/>
      <c r="HI214" s="104"/>
      <c r="HJ214" s="104"/>
      <c r="HK214" s="104"/>
      <c r="HL214" s="104"/>
      <c r="HM214" s="104"/>
      <c r="HN214" s="104"/>
      <c r="HO214" s="104"/>
      <c r="HP214" s="104"/>
      <c r="HQ214" s="104"/>
      <c r="HR214" s="104"/>
      <c r="HS214" s="104"/>
      <c r="HT214" s="104"/>
      <c r="HU214" s="104"/>
    </row>
    <row r="215" spans="1:229" ht="12" customHeight="1" x14ac:dyDescent="0.3">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103"/>
      <c r="AW215" s="103"/>
      <c r="AX215" s="103"/>
      <c r="AY215" s="103"/>
      <c r="AZ215" s="103"/>
      <c r="BA215" s="103"/>
      <c r="BB215" s="103"/>
      <c r="BC215" s="103"/>
      <c r="BD215" s="103"/>
      <c r="BE215" s="103"/>
      <c r="BF215" s="103"/>
      <c r="BG215" s="103"/>
      <c r="BH215" s="104"/>
      <c r="BI215" s="104"/>
      <c r="BJ215" s="104"/>
      <c r="BK215" s="104"/>
      <c r="BL215" s="104"/>
      <c r="BM215" s="104"/>
      <c r="BN215" s="104"/>
      <c r="BO215" s="104"/>
      <c r="BP215" s="104"/>
      <c r="BQ215" s="104"/>
      <c r="BR215" s="104"/>
      <c r="BS215" s="104"/>
      <c r="BT215" s="104"/>
      <c r="BU215" s="104"/>
      <c r="BV215" s="104"/>
      <c r="BW215" s="104"/>
      <c r="BX215" s="104"/>
      <c r="BY215" s="104"/>
      <c r="BZ215" s="104"/>
      <c r="CA215" s="104"/>
      <c r="CB215" s="104"/>
      <c r="CC215" s="104"/>
      <c r="CD215" s="104"/>
      <c r="CE215" s="104"/>
      <c r="CF215" s="104"/>
      <c r="CG215" s="104"/>
      <c r="CH215" s="104"/>
      <c r="CI215" s="104"/>
      <c r="CJ215" s="104"/>
      <c r="CK215" s="104"/>
      <c r="CL215" s="104"/>
      <c r="CM215" s="104"/>
      <c r="CN215" s="104"/>
      <c r="CO215" s="104"/>
      <c r="CP215" s="104"/>
      <c r="CQ215" s="104"/>
      <c r="CR215" s="104"/>
      <c r="CS215" s="104"/>
      <c r="CT215" s="104"/>
      <c r="CU215" s="104"/>
      <c r="CV215" s="104"/>
      <c r="CW215" s="104"/>
      <c r="CX215" s="104"/>
      <c r="CY215" s="104"/>
      <c r="CZ215" s="104"/>
      <c r="DA215" s="104"/>
      <c r="DB215" s="104"/>
      <c r="DC215" s="104"/>
      <c r="DD215" s="104"/>
      <c r="DE215" s="104"/>
      <c r="DF215" s="104"/>
      <c r="DG215" s="104"/>
      <c r="DH215" s="104"/>
      <c r="DI215" s="104"/>
      <c r="DJ215" s="104"/>
      <c r="DK215" s="104"/>
      <c r="DL215" s="104"/>
      <c r="DM215" s="104"/>
      <c r="DN215" s="104"/>
      <c r="DO215" s="104"/>
      <c r="DP215" s="104"/>
      <c r="DQ215" s="104"/>
      <c r="DR215" s="104"/>
      <c r="DS215" s="104"/>
      <c r="DT215" s="104"/>
      <c r="DU215" s="104"/>
      <c r="DV215" s="104"/>
      <c r="DW215" s="104"/>
      <c r="DX215" s="104"/>
      <c r="DY215" s="104"/>
      <c r="DZ215" s="104"/>
      <c r="EA215" s="104"/>
      <c r="EB215" s="104"/>
      <c r="EC215" s="104"/>
      <c r="ED215" s="104"/>
      <c r="EE215" s="104"/>
      <c r="EF215" s="104"/>
      <c r="EG215" s="104"/>
      <c r="EH215" s="104"/>
      <c r="EI215" s="104"/>
      <c r="EJ215" s="104"/>
      <c r="EK215" s="104"/>
      <c r="EL215" s="104"/>
      <c r="EM215" s="104"/>
      <c r="EN215" s="104"/>
      <c r="EO215" s="104"/>
      <c r="EP215" s="104"/>
      <c r="EQ215" s="104"/>
      <c r="ER215" s="104"/>
      <c r="ES215" s="104"/>
      <c r="ET215" s="104"/>
      <c r="EU215" s="104"/>
      <c r="EV215" s="104"/>
      <c r="EW215" s="104"/>
      <c r="EX215" s="104"/>
      <c r="EY215" s="104"/>
      <c r="EZ215" s="104"/>
      <c r="FA215" s="104"/>
      <c r="FB215" s="104"/>
      <c r="FC215" s="104"/>
      <c r="FD215" s="104"/>
      <c r="FE215" s="104"/>
      <c r="FF215" s="104"/>
      <c r="FG215" s="104"/>
      <c r="FH215" s="104"/>
      <c r="FI215" s="104"/>
      <c r="FJ215" s="104"/>
      <c r="FK215" s="104"/>
      <c r="FL215" s="104"/>
      <c r="FM215" s="104"/>
      <c r="FN215" s="104"/>
      <c r="FO215" s="104"/>
      <c r="FP215" s="104"/>
      <c r="FQ215" s="104"/>
      <c r="FR215" s="104"/>
      <c r="FS215" s="104"/>
      <c r="FT215" s="104"/>
      <c r="FU215" s="104"/>
      <c r="FV215" s="104"/>
      <c r="FW215" s="104"/>
      <c r="FX215" s="104"/>
      <c r="FY215" s="104"/>
      <c r="FZ215" s="104"/>
      <c r="GA215" s="104"/>
      <c r="GB215" s="104"/>
      <c r="GC215" s="104"/>
      <c r="GD215" s="104"/>
      <c r="GE215" s="104"/>
      <c r="GF215" s="104"/>
      <c r="GG215" s="104"/>
      <c r="GH215" s="104"/>
      <c r="GI215" s="104"/>
      <c r="GJ215" s="104"/>
      <c r="GK215" s="104"/>
      <c r="GL215" s="104"/>
      <c r="GM215" s="104"/>
      <c r="GN215" s="104"/>
      <c r="GO215" s="104"/>
      <c r="GP215" s="104"/>
      <c r="GQ215" s="104"/>
      <c r="GR215" s="104"/>
      <c r="GS215" s="104"/>
      <c r="GT215" s="104"/>
      <c r="GU215" s="104"/>
      <c r="GV215" s="104"/>
      <c r="GW215" s="104"/>
      <c r="GX215" s="104"/>
      <c r="GY215" s="104"/>
      <c r="GZ215" s="104"/>
      <c r="HA215" s="104"/>
      <c r="HB215" s="104"/>
      <c r="HC215" s="104"/>
      <c r="HD215" s="104"/>
      <c r="HE215" s="104"/>
      <c r="HF215" s="104"/>
      <c r="HG215" s="104"/>
      <c r="HH215" s="104"/>
      <c r="HI215" s="104"/>
      <c r="HJ215" s="104"/>
      <c r="HK215" s="104"/>
      <c r="HL215" s="104"/>
      <c r="HM215" s="104"/>
      <c r="HN215" s="104"/>
      <c r="HO215" s="104"/>
      <c r="HP215" s="104"/>
      <c r="HQ215" s="104"/>
      <c r="HR215" s="104"/>
      <c r="HS215" s="104"/>
      <c r="HT215" s="104"/>
      <c r="HU215" s="104"/>
    </row>
    <row r="216" spans="1:229" ht="12" customHeight="1" x14ac:dyDescent="0.3">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103"/>
      <c r="AW216" s="103"/>
      <c r="AX216" s="103"/>
      <c r="AY216" s="103"/>
      <c r="AZ216" s="103"/>
      <c r="BA216" s="103"/>
      <c r="BB216" s="103"/>
      <c r="BC216" s="103"/>
      <c r="BD216" s="103"/>
      <c r="BE216" s="103"/>
      <c r="BF216" s="103"/>
      <c r="BG216" s="103"/>
      <c r="BH216" s="104"/>
      <c r="BI216" s="104"/>
      <c r="BJ216" s="104"/>
      <c r="BK216" s="104"/>
      <c r="BL216" s="104"/>
      <c r="BM216" s="104"/>
      <c r="BN216" s="104"/>
      <c r="BO216" s="104"/>
      <c r="BP216" s="104"/>
      <c r="BQ216" s="104"/>
      <c r="BR216" s="104"/>
      <c r="BS216" s="104"/>
      <c r="BT216" s="104"/>
      <c r="BU216" s="104"/>
      <c r="BV216" s="104"/>
      <c r="BW216" s="104"/>
      <c r="BX216" s="104"/>
      <c r="BY216" s="104"/>
      <c r="BZ216" s="104"/>
      <c r="CA216" s="104"/>
      <c r="CB216" s="104"/>
      <c r="CC216" s="104"/>
      <c r="CD216" s="104"/>
      <c r="CE216" s="104"/>
      <c r="CF216" s="104"/>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c r="DJ216" s="104"/>
      <c r="DK216" s="104"/>
      <c r="DL216" s="104"/>
      <c r="DM216" s="104"/>
      <c r="DN216" s="104"/>
      <c r="DO216" s="104"/>
      <c r="DP216" s="104"/>
      <c r="DQ216" s="104"/>
      <c r="DR216" s="104"/>
      <c r="DS216" s="104"/>
      <c r="DT216" s="104"/>
      <c r="DU216" s="104"/>
      <c r="DV216" s="104"/>
      <c r="DW216" s="104"/>
      <c r="DX216" s="104"/>
      <c r="DY216" s="104"/>
      <c r="DZ216" s="104"/>
      <c r="EA216" s="104"/>
      <c r="EB216" s="104"/>
      <c r="EC216" s="104"/>
      <c r="ED216" s="104"/>
      <c r="EE216" s="104"/>
      <c r="EF216" s="104"/>
      <c r="EG216" s="104"/>
      <c r="EH216" s="104"/>
      <c r="EI216" s="104"/>
      <c r="EJ216" s="104"/>
      <c r="EK216" s="104"/>
      <c r="EL216" s="104"/>
      <c r="EM216" s="104"/>
      <c r="EN216" s="104"/>
      <c r="EO216" s="104"/>
      <c r="EP216" s="104"/>
      <c r="EQ216" s="104"/>
      <c r="ER216" s="104"/>
      <c r="ES216" s="104"/>
      <c r="ET216" s="104"/>
      <c r="EU216" s="104"/>
      <c r="EV216" s="104"/>
      <c r="EW216" s="104"/>
      <c r="EX216" s="104"/>
      <c r="EY216" s="104"/>
      <c r="EZ216" s="104"/>
      <c r="FA216" s="104"/>
      <c r="FB216" s="104"/>
      <c r="FC216" s="104"/>
      <c r="FD216" s="104"/>
      <c r="FE216" s="104"/>
      <c r="FF216" s="104"/>
      <c r="FG216" s="104"/>
      <c r="FH216" s="104"/>
      <c r="FI216" s="104"/>
      <c r="FJ216" s="104"/>
      <c r="FK216" s="104"/>
      <c r="FL216" s="104"/>
      <c r="FM216" s="104"/>
      <c r="FN216" s="104"/>
      <c r="FO216" s="104"/>
      <c r="FP216" s="104"/>
      <c r="FQ216" s="104"/>
      <c r="FR216" s="104"/>
      <c r="FS216" s="104"/>
      <c r="FT216" s="104"/>
      <c r="FU216" s="104"/>
      <c r="FV216" s="104"/>
      <c r="FW216" s="104"/>
      <c r="FX216" s="104"/>
      <c r="FY216" s="104"/>
      <c r="FZ216" s="104"/>
      <c r="GA216" s="104"/>
      <c r="GB216" s="104"/>
      <c r="GC216" s="104"/>
      <c r="GD216" s="104"/>
      <c r="GE216" s="104"/>
      <c r="GF216" s="104"/>
      <c r="GG216" s="104"/>
      <c r="GH216" s="104"/>
      <c r="GI216" s="104"/>
      <c r="GJ216" s="104"/>
      <c r="GK216" s="104"/>
      <c r="GL216" s="104"/>
      <c r="GM216" s="104"/>
      <c r="GN216" s="104"/>
      <c r="GO216" s="104"/>
      <c r="GP216" s="104"/>
      <c r="GQ216" s="104"/>
      <c r="GR216" s="104"/>
      <c r="GS216" s="104"/>
      <c r="GT216" s="104"/>
      <c r="GU216" s="104"/>
      <c r="GV216" s="104"/>
      <c r="GW216" s="104"/>
      <c r="GX216" s="104"/>
      <c r="GY216" s="104"/>
      <c r="GZ216" s="104"/>
      <c r="HA216" s="104"/>
      <c r="HB216" s="104"/>
      <c r="HC216" s="104"/>
      <c r="HD216" s="104"/>
      <c r="HE216" s="104"/>
      <c r="HF216" s="104"/>
      <c r="HG216" s="104"/>
      <c r="HH216" s="104"/>
      <c r="HI216" s="104"/>
      <c r="HJ216" s="104"/>
      <c r="HK216" s="104"/>
      <c r="HL216" s="104"/>
      <c r="HM216" s="104"/>
      <c r="HN216" s="104"/>
      <c r="HO216" s="104"/>
      <c r="HP216" s="104"/>
      <c r="HQ216" s="104"/>
      <c r="HR216" s="104"/>
      <c r="HS216" s="104"/>
      <c r="HT216" s="104"/>
      <c r="HU216" s="104"/>
    </row>
    <row r="217" spans="1:229" ht="12" customHeight="1" x14ac:dyDescent="0.3">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103"/>
      <c r="AW217" s="103"/>
      <c r="AX217" s="103"/>
      <c r="AY217" s="103"/>
      <c r="AZ217" s="103"/>
      <c r="BA217" s="103"/>
      <c r="BB217" s="103"/>
      <c r="BC217" s="103"/>
      <c r="BD217" s="103"/>
      <c r="BE217" s="103"/>
      <c r="BF217" s="103"/>
      <c r="BG217" s="103"/>
      <c r="BH217" s="104"/>
      <c r="BI217" s="104"/>
      <c r="BJ217" s="104"/>
      <c r="BK217" s="104"/>
      <c r="BL217" s="104"/>
      <c r="BM217" s="104"/>
      <c r="BN217" s="104"/>
      <c r="BO217" s="104"/>
      <c r="BP217" s="104"/>
      <c r="BQ217" s="104"/>
      <c r="BR217" s="104"/>
      <c r="BS217" s="104"/>
      <c r="BT217" s="104"/>
      <c r="BU217" s="104"/>
      <c r="BV217" s="104"/>
      <c r="BW217" s="104"/>
      <c r="BX217" s="104"/>
      <c r="BY217" s="104"/>
      <c r="BZ217" s="104"/>
      <c r="CA217" s="104"/>
      <c r="CB217" s="104"/>
      <c r="CC217" s="104"/>
      <c r="CD217" s="104"/>
      <c r="CE217" s="104"/>
      <c r="CF217" s="104"/>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04"/>
      <c r="DF217" s="104"/>
      <c r="DG217" s="104"/>
      <c r="DH217" s="104"/>
      <c r="DI217" s="104"/>
      <c r="DJ217" s="104"/>
      <c r="DK217" s="104"/>
      <c r="DL217" s="104"/>
      <c r="DM217" s="104"/>
      <c r="DN217" s="104"/>
      <c r="DO217" s="104"/>
      <c r="DP217" s="104"/>
      <c r="DQ217" s="104"/>
      <c r="DR217" s="104"/>
      <c r="DS217" s="104"/>
      <c r="DT217" s="104"/>
      <c r="DU217" s="104"/>
      <c r="DV217" s="104"/>
      <c r="DW217" s="104"/>
      <c r="DX217" s="104"/>
      <c r="DY217" s="104"/>
      <c r="DZ217" s="104"/>
      <c r="EA217" s="104"/>
      <c r="EB217" s="104"/>
      <c r="EC217" s="104"/>
      <c r="ED217" s="104"/>
      <c r="EE217" s="104"/>
      <c r="EF217" s="104"/>
      <c r="EG217" s="104"/>
      <c r="EH217" s="104"/>
      <c r="EI217" s="104"/>
      <c r="EJ217" s="104"/>
      <c r="EK217" s="104"/>
      <c r="EL217" s="104"/>
      <c r="EM217" s="104"/>
      <c r="EN217" s="104"/>
      <c r="EO217" s="104"/>
      <c r="EP217" s="104"/>
      <c r="EQ217" s="104"/>
      <c r="ER217" s="104"/>
      <c r="ES217" s="104"/>
      <c r="ET217" s="104"/>
      <c r="EU217" s="104"/>
      <c r="EV217" s="104"/>
      <c r="EW217" s="104"/>
      <c r="EX217" s="104"/>
      <c r="EY217" s="104"/>
      <c r="EZ217" s="104"/>
      <c r="FA217" s="104"/>
      <c r="FB217" s="104"/>
      <c r="FC217" s="104"/>
      <c r="FD217" s="104"/>
      <c r="FE217" s="104"/>
      <c r="FF217" s="104"/>
      <c r="FG217" s="104"/>
      <c r="FH217" s="104"/>
      <c r="FI217" s="104"/>
      <c r="FJ217" s="104"/>
      <c r="FK217" s="104"/>
      <c r="FL217" s="104"/>
      <c r="FM217" s="104"/>
      <c r="FN217" s="104"/>
      <c r="FO217" s="104"/>
      <c r="FP217" s="104"/>
      <c r="FQ217" s="104"/>
      <c r="FR217" s="104"/>
      <c r="FS217" s="104"/>
      <c r="FT217" s="104"/>
      <c r="FU217" s="104"/>
      <c r="FV217" s="104"/>
      <c r="FW217" s="104"/>
      <c r="FX217" s="104"/>
      <c r="FY217" s="104"/>
      <c r="FZ217" s="104"/>
      <c r="GA217" s="104"/>
      <c r="GB217" s="104"/>
      <c r="GC217" s="104"/>
      <c r="GD217" s="104"/>
      <c r="GE217" s="104"/>
      <c r="GF217" s="104"/>
      <c r="GG217" s="104"/>
      <c r="GH217" s="104"/>
      <c r="GI217" s="104"/>
      <c r="GJ217" s="104"/>
      <c r="GK217" s="104"/>
      <c r="GL217" s="104"/>
      <c r="GM217" s="104"/>
      <c r="GN217" s="104"/>
      <c r="GO217" s="104"/>
      <c r="GP217" s="104"/>
      <c r="GQ217" s="104"/>
      <c r="GR217" s="104"/>
      <c r="GS217" s="104"/>
      <c r="GT217" s="104"/>
      <c r="GU217" s="104"/>
      <c r="GV217" s="104"/>
      <c r="GW217" s="104"/>
      <c r="GX217" s="104"/>
      <c r="GY217" s="104"/>
      <c r="GZ217" s="104"/>
      <c r="HA217" s="104"/>
      <c r="HB217" s="104"/>
      <c r="HC217" s="104"/>
      <c r="HD217" s="104"/>
      <c r="HE217" s="104"/>
      <c r="HF217" s="104"/>
      <c r="HG217" s="104"/>
      <c r="HH217" s="104"/>
      <c r="HI217" s="104"/>
      <c r="HJ217" s="104"/>
      <c r="HK217" s="104"/>
      <c r="HL217" s="104"/>
      <c r="HM217" s="104"/>
      <c r="HN217" s="104"/>
      <c r="HO217" s="104"/>
      <c r="HP217" s="104"/>
      <c r="HQ217" s="104"/>
      <c r="HR217" s="104"/>
      <c r="HS217" s="104"/>
      <c r="HT217" s="104"/>
      <c r="HU217" s="104"/>
    </row>
    <row r="218" spans="1:229" ht="12" customHeight="1" x14ac:dyDescent="0.3">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103"/>
      <c r="AW218" s="103"/>
      <c r="AX218" s="103"/>
      <c r="AY218" s="103"/>
      <c r="AZ218" s="103"/>
      <c r="BA218" s="103"/>
      <c r="BB218" s="103"/>
      <c r="BC218" s="103"/>
      <c r="BD218" s="103"/>
      <c r="BE218" s="103"/>
      <c r="BF218" s="103"/>
      <c r="BG218" s="103"/>
      <c r="BH218" s="104"/>
      <c r="BI218" s="104"/>
      <c r="BJ218" s="104"/>
      <c r="BK218" s="104"/>
      <c r="BL218" s="104"/>
      <c r="BM218" s="104"/>
      <c r="BN218" s="104"/>
      <c r="BO218" s="104"/>
      <c r="BP218" s="104"/>
      <c r="BQ218" s="104"/>
      <c r="BR218" s="104"/>
      <c r="BS218" s="104"/>
      <c r="BT218" s="104"/>
      <c r="BU218" s="104"/>
      <c r="BV218" s="104"/>
      <c r="BW218" s="104"/>
      <c r="BX218" s="104"/>
      <c r="BY218" s="104"/>
      <c r="BZ218" s="104"/>
      <c r="CA218" s="104"/>
      <c r="CB218" s="104"/>
      <c r="CC218" s="104"/>
      <c r="CD218" s="104"/>
      <c r="CE218" s="104"/>
      <c r="CF218" s="104"/>
      <c r="CG218" s="104"/>
      <c r="CH218" s="104"/>
      <c r="CI218" s="104"/>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4"/>
      <c r="FF218" s="104"/>
      <c r="FG218" s="104"/>
      <c r="FH218" s="104"/>
      <c r="FI218" s="104"/>
      <c r="FJ218" s="104"/>
      <c r="FK218" s="104"/>
      <c r="FL218" s="104"/>
      <c r="FM218" s="104"/>
      <c r="FN218" s="104"/>
      <c r="FO218" s="104"/>
      <c r="FP218" s="104"/>
      <c r="FQ218" s="104"/>
      <c r="FR218" s="104"/>
      <c r="FS218" s="104"/>
      <c r="FT218" s="104"/>
      <c r="FU218" s="104"/>
      <c r="FV218" s="104"/>
      <c r="FW218" s="104"/>
      <c r="FX218" s="104"/>
      <c r="FY218" s="104"/>
      <c r="FZ218" s="104"/>
      <c r="GA218" s="104"/>
      <c r="GB218" s="104"/>
      <c r="GC218" s="104"/>
      <c r="GD218" s="104"/>
      <c r="GE218" s="104"/>
      <c r="GF218" s="104"/>
      <c r="GG218" s="104"/>
      <c r="GH218" s="104"/>
      <c r="GI218" s="104"/>
      <c r="GJ218" s="104"/>
      <c r="GK218" s="104"/>
      <c r="GL218" s="104"/>
      <c r="GM218" s="104"/>
      <c r="GN218" s="104"/>
      <c r="GO218" s="104"/>
      <c r="GP218" s="104"/>
      <c r="GQ218" s="104"/>
      <c r="GR218" s="104"/>
      <c r="GS218" s="104"/>
      <c r="GT218" s="104"/>
      <c r="GU218" s="104"/>
      <c r="GV218" s="104"/>
      <c r="GW218" s="104"/>
      <c r="GX218" s="104"/>
      <c r="GY218" s="104"/>
      <c r="GZ218" s="104"/>
      <c r="HA218" s="104"/>
      <c r="HB218" s="104"/>
      <c r="HC218" s="104"/>
      <c r="HD218" s="104"/>
      <c r="HE218" s="104"/>
      <c r="HF218" s="104"/>
      <c r="HG218" s="104"/>
      <c r="HH218" s="104"/>
      <c r="HI218" s="104"/>
      <c r="HJ218" s="104"/>
      <c r="HK218" s="104"/>
      <c r="HL218" s="104"/>
      <c r="HM218" s="104"/>
      <c r="HN218" s="104"/>
      <c r="HO218" s="104"/>
      <c r="HP218" s="104"/>
      <c r="HQ218" s="104"/>
      <c r="HR218" s="104"/>
      <c r="HS218" s="104"/>
      <c r="HT218" s="104"/>
      <c r="HU218" s="104"/>
    </row>
    <row r="219" spans="1:229" ht="12" customHeight="1" x14ac:dyDescent="0.3">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103"/>
      <c r="AW219" s="103"/>
      <c r="AX219" s="103"/>
      <c r="AY219" s="103"/>
      <c r="AZ219" s="103"/>
      <c r="BA219" s="103"/>
      <c r="BB219" s="103"/>
      <c r="BC219" s="103"/>
      <c r="BD219" s="103"/>
      <c r="BE219" s="103"/>
      <c r="BF219" s="103"/>
      <c r="BG219" s="103"/>
      <c r="BH219" s="104"/>
      <c r="BI219" s="104"/>
      <c r="BJ219" s="104"/>
      <c r="BK219" s="104"/>
      <c r="BL219" s="104"/>
      <c r="BM219" s="104"/>
      <c r="BN219" s="104"/>
      <c r="BO219" s="104"/>
      <c r="BP219" s="104"/>
      <c r="BQ219" s="104"/>
      <c r="BR219" s="104"/>
      <c r="BS219" s="104"/>
      <c r="BT219" s="104"/>
      <c r="BU219" s="104"/>
      <c r="BV219" s="104"/>
      <c r="BW219" s="104"/>
      <c r="BX219" s="104"/>
      <c r="BY219" s="104"/>
      <c r="BZ219" s="104"/>
      <c r="CA219" s="104"/>
      <c r="CB219" s="104"/>
      <c r="CC219" s="104"/>
      <c r="CD219" s="104"/>
      <c r="CE219" s="104"/>
      <c r="CF219" s="104"/>
      <c r="CG219" s="104"/>
      <c r="CH219" s="104"/>
      <c r="CI219" s="104"/>
      <c r="CJ219" s="104"/>
      <c r="CK219" s="104"/>
      <c r="CL219" s="104"/>
      <c r="CM219" s="104"/>
      <c r="CN219" s="104"/>
      <c r="CO219" s="104"/>
      <c r="CP219" s="104"/>
      <c r="CQ219" s="104"/>
      <c r="CR219" s="104"/>
      <c r="CS219" s="104"/>
      <c r="CT219" s="104"/>
      <c r="CU219" s="104"/>
      <c r="CV219" s="104"/>
      <c r="CW219" s="104"/>
      <c r="CX219" s="104"/>
      <c r="CY219" s="104"/>
      <c r="CZ219" s="104"/>
      <c r="DA219" s="104"/>
      <c r="DB219" s="104"/>
      <c r="DC219" s="104"/>
      <c r="DD219" s="104"/>
      <c r="DE219" s="104"/>
      <c r="DF219" s="104"/>
      <c r="DG219" s="104"/>
      <c r="DH219" s="104"/>
      <c r="DI219" s="104"/>
      <c r="DJ219" s="104"/>
      <c r="DK219" s="104"/>
      <c r="DL219" s="104"/>
      <c r="DM219" s="104"/>
      <c r="DN219" s="104"/>
      <c r="DO219" s="104"/>
      <c r="DP219" s="104"/>
      <c r="DQ219" s="104"/>
      <c r="DR219" s="104"/>
      <c r="DS219" s="104"/>
      <c r="DT219" s="104"/>
      <c r="DU219" s="104"/>
      <c r="DV219" s="104"/>
      <c r="DW219" s="104"/>
      <c r="DX219" s="104"/>
      <c r="DY219" s="104"/>
      <c r="DZ219" s="104"/>
      <c r="EA219" s="104"/>
      <c r="EB219" s="104"/>
      <c r="EC219" s="104"/>
      <c r="ED219" s="104"/>
      <c r="EE219" s="104"/>
      <c r="EF219" s="104"/>
      <c r="EG219" s="104"/>
      <c r="EH219" s="104"/>
      <c r="EI219" s="104"/>
      <c r="EJ219" s="104"/>
      <c r="EK219" s="104"/>
      <c r="EL219" s="104"/>
      <c r="EM219" s="104"/>
      <c r="EN219" s="104"/>
      <c r="EO219" s="104"/>
      <c r="EP219" s="104"/>
      <c r="EQ219" s="104"/>
      <c r="ER219" s="104"/>
      <c r="ES219" s="104"/>
      <c r="ET219" s="104"/>
      <c r="EU219" s="104"/>
      <c r="EV219" s="104"/>
      <c r="EW219" s="104"/>
      <c r="EX219" s="104"/>
      <c r="EY219" s="104"/>
      <c r="EZ219" s="104"/>
      <c r="FA219" s="104"/>
      <c r="FB219" s="104"/>
      <c r="FC219" s="104"/>
      <c r="FD219" s="104"/>
      <c r="FE219" s="104"/>
      <c r="FF219" s="104"/>
      <c r="FG219" s="104"/>
      <c r="FH219" s="104"/>
      <c r="FI219" s="104"/>
      <c r="FJ219" s="104"/>
      <c r="FK219" s="104"/>
      <c r="FL219" s="104"/>
      <c r="FM219" s="104"/>
      <c r="FN219" s="104"/>
      <c r="FO219" s="104"/>
      <c r="FP219" s="104"/>
      <c r="FQ219" s="104"/>
      <c r="FR219" s="104"/>
      <c r="FS219" s="104"/>
      <c r="FT219" s="104"/>
      <c r="FU219" s="104"/>
      <c r="FV219" s="104"/>
      <c r="FW219" s="104"/>
      <c r="FX219" s="104"/>
      <c r="FY219" s="104"/>
      <c r="FZ219" s="104"/>
      <c r="GA219" s="104"/>
      <c r="GB219" s="104"/>
      <c r="GC219" s="104"/>
      <c r="GD219" s="104"/>
      <c r="GE219" s="104"/>
      <c r="GF219" s="104"/>
      <c r="GG219" s="104"/>
      <c r="GH219" s="104"/>
      <c r="GI219" s="104"/>
      <c r="GJ219" s="104"/>
      <c r="GK219" s="104"/>
      <c r="GL219" s="104"/>
      <c r="GM219" s="104"/>
      <c r="GN219" s="104"/>
      <c r="GO219" s="104"/>
      <c r="GP219" s="104"/>
      <c r="GQ219" s="104"/>
      <c r="GR219" s="104"/>
      <c r="GS219" s="104"/>
      <c r="GT219" s="104"/>
      <c r="GU219" s="104"/>
      <c r="GV219" s="104"/>
      <c r="GW219" s="104"/>
      <c r="GX219" s="104"/>
      <c r="GY219" s="104"/>
      <c r="GZ219" s="104"/>
      <c r="HA219" s="104"/>
      <c r="HB219" s="104"/>
      <c r="HC219" s="104"/>
      <c r="HD219" s="104"/>
      <c r="HE219" s="104"/>
      <c r="HF219" s="104"/>
      <c r="HG219" s="104"/>
      <c r="HH219" s="104"/>
      <c r="HI219" s="104"/>
      <c r="HJ219" s="104"/>
      <c r="HK219" s="104"/>
      <c r="HL219" s="104"/>
      <c r="HM219" s="104"/>
      <c r="HN219" s="104"/>
      <c r="HO219" s="104"/>
      <c r="HP219" s="104"/>
      <c r="HQ219" s="104"/>
      <c r="HR219" s="104"/>
      <c r="HS219" s="104"/>
      <c r="HT219" s="104"/>
      <c r="HU219" s="104"/>
    </row>
    <row r="220" spans="1:229" ht="12" customHeight="1" x14ac:dyDescent="0.3">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103"/>
      <c r="AW220" s="103"/>
      <c r="AX220" s="103"/>
      <c r="AY220" s="103"/>
      <c r="AZ220" s="103"/>
      <c r="BA220" s="103"/>
      <c r="BB220" s="103"/>
      <c r="BC220" s="103"/>
      <c r="BD220" s="103"/>
      <c r="BE220" s="103"/>
      <c r="BF220" s="103"/>
      <c r="BG220" s="103"/>
      <c r="BH220" s="104"/>
      <c r="BI220" s="104"/>
      <c r="BJ220" s="104"/>
      <c r="BK220" s="104"/>
      <c r="BL220" s="104"/>
      <c r="BM220" s="104"/>
      <c r="BN220" s="104"/>
      <c r="BO220" s="104"/>
      <c r="BP220" s="104"/>
      <c r="BQ220" s="104"/>
      <c r="BR220" s="104"/>
      <c r="BS220" s="104"/>
      <c r="BT220" s="104"/>
      <c r="BU220" s="104"/>
      <c r="BV220" s="104"/>
      <c r="BW220" s="104"/>
      <c r="BX220" s="104"/>
      <c r="BY220" s="104"/>
      <c r="BZ220" s="104"/>
      <c r="CA220" s="104"/>
      <c r="CB220" s="104"/>
      <c r="CC220" s="104"/>
      <c r="CD220" s="104"/>
      <c r="CE220" s="104"/>
      <c r="CF220" s="104"/>
      <c r="CG220" s="104"/>
      <c r="CH220" s="104"/>
      <c r="CI220" s="104"/>
      <c r="CJ220" s="104"/>
      <c r="CK220" s="104"/>
      <c r="CL220" s="104"/>
      <c r="CM220" s="104"/>
      <c r="CN220" s="104"/>
      <c r="CO220" s="104"/>
      <c r="CP220" s="104"/>
      <c r="CQ220" s="104"/>
      <c r="CR220" s="104"/>
      <c r="CS220" s="104"/>
      <c r="CT220" s="104"/>
      <c r="CU220" s="104"/>
      <c r="CV220" s="104"/>
      <c r="CW220" s="104"/>
      <c r="CX220" s="104"/>
      <c r="CY220" s="104"/>
      <c r="CZ220" s="104"/>
      <c r="DA220" s="104"/>
      <c r="DB220" s="104"/>
      <c r="DC220" s="104"/>
      <c r="DD220" s="104"/>
      <c r="DE220" s="104"/>
      <c r="DF220" s="104"/>
      <c r="DG220" s="104"/>
      <c r="DH220" s="104"/>
      <c r="DI220" s="104"/>
      <c r="DJ220" s="104"/>
      <c r="DK220" s="104"/>
      <c r="DL220" s="104"/>
      <c r="DM220" s="104"/>
      <c r="DN220" s="104"/>
      <c r="DO220" s="104"/>
      <c r="DP220" s="104"/>
      <c r="DQ220" s="104"/>
      <c r="DR220" s="104"/>
      <c r="DS220" s="104"/>
      <c r="DT220" s="104"/>
      <c r="DU220" s="104"/>
      <c r="DV220" s="104"/>
      <c r="DW220" s="104"/>
      <c r="DX220" s="104"/>
      <c r="DY220" s="104"/>
      <c r="DZ220" s="104"/>
      <c r="EA220" s="104"/>
      <c r="EB220" s="104"/>
      <c r="EC220" s="104"/>
      <c r="ED220" s="104"/>
      <c r="EE220" s="104"/>
      <c r="EF220" s="104"/>
      <c r="EG220" s="104"/>
      <c r="EH220" s="104"/>
      <c r="EI220" s="104"/>
      <c r="EJ220" s="104"/>
      <c r="EK220" s="104"/>
      <c r="EL220" s="104"/>
      <c r="EM220" s="104"/>
      <c r="EN220" s="104"/>
      <c r="EO220" s="104"/>
      <c r="EP220" s="104"/>
      <c r="EQ220" s="104"/>
      <c r="ER220" s="104"/>
      <c r="ES220" s="104"/>
      <c r="ET220" s="104"/>
      <c r="EU220" s="104"/>
      <c r="EV220" s="104"/>
      <c r="EW220" s="104"/>
      <c r="EX220" s="104"/>
      <c r="EY220" s="104"/>
      <c r="EZ220" s="104"/>
      <c r="FA220" s="104"/>
      <c r="FB220" s="104"/>
      <c r="FC220" s="104"/>
      <c r="FD220" s="104"/>
      <c r="FE220" s="104"/>
      <c r="FF220" s="104"/>
      <c r="FG220" s="104"/>
      <c r="FH220" s="104"/>
      <c r="FI220" s="104"/>
      <c r="FJ220" s="104"/>
      <c r="FK220" s="104"/>
      <c r="FL220" s="104"/>
      <c r="FM220" s="104"/>
      <c r="FN220" s="104"/>
      <c r="FO220" s="104"/>
      <c r="FP220" s="104"/>
      <c r="FQ220" s="104"/>
      <c r="FR220" s="104"/>
      <c r="FS220" s="104"/>
      <c r="FT220" s="104"/>
      <c r="FU220" s="104"/>
      <c r="FV220" s="104"/>
      <c r="FW220" s="104"/>
      <c r="FX220" s="104"/>
      <c r="FY220" s="104"/>
      <c r="FZ220" s="104"/>
      <c r="GA220" s="104"/>
      <c r="GB220" s="104"/>
      <c r="GC220" s="104"/>
      <c r="GD220" s="104"/>
      <c r="GE220" s="104"/>
      <c r="GF220" s="104"/>
      <c r="GG220" s="104"/>
      <c r="GH220" s="104"/>
      <c r="GI220" s="104"/>
      <c r="GJ220" s="104"/>
      <c r="GK220" s="104"/>
      <c r="GL220" s="104"/>
      <c r="GM220" s="104"/>
      <c r="GN220" s="104"/>
      <c r="GO220" s="104"/>
      <c r="GP220" s="104"/>
      <c r="GQ220" s="104"/>
      <c r="GR220" s="104"/>
      <c r="GS220" s="104"/>
      <c r="GT220" s="104"/>
      <c r="GU220" s="104"/>
      <c r="GV220" s="104"/>
      <c r="GW220" s="104"/>
      <c r="GX220" s="104"/>
      <c r="GY220" s="104"/>
      <c r="GZ220" s="104"/>
      <c r="HA220" s="104"/>
      <c r="HB220" s="104"/>
      <c r="HC220" s="104"/>
      <c r="HD220" s="104"/>
      <c r="HE220" s="104"/>
      <c r="HF220" s="104"/>
      <c r="HG220" s="104"/>
      <c r="HH220" s="104"/>
      <c r="HI220" s="104"/>
      <c r="HJ220" s="104"/>
      <c r="HK220" s="104"/>
      <c r="HL220" s="104"/>
      <c r="HM220" s="104"/>
      <c r="HN220" s="104"/>
      <c r="HO220" s="104"/>
      <c r="HP220" s="104"/>
      <c r="HQ220" s="104"/>
      <c r="HR220" s="104"/>
      <c r="HS220" s="104"/>
      <c r="HT220" s="104"/>
      <c r="HU220" s="104"/>
    </row>
    <row r="221" spans="1:229" ht="12" customHeight="1" x14ac:dyDescent="0.3">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103"/>
      <c r="AW221" s="103"/>
      <c r="AX221" s="103"/>
      <c r="AY221" s="103"/>
      <c r="AZ221" s="103"/>
      <c r="BA221" s="103"/>
      <c r="BB221" s="103"/>
      <c r="BC221" s="103"/>
      <c r="BD221" s="103"/>
      <c r="BE221" s="103"/>
      <c r="BF221" s="103"/>
      <c r="BG221" s="103"/>
      <c r="BH221" s="104"/>
      <c r="BI221" s="104"/>
      <c r="BJ221" s="104"/>
      <c r="BK221" s="104"/>
      <c r="BL221" s="104"/>
      <c r="BM221" s="104"/>
      <c r="BN221" s="104"/>
      <c r="BO221" s="104"/>
      <c r="BP221" s="104"/>
      <c r="BQ221" s="104"/>
      <c r="BR221" s="104"/>
      <c r="BS221" s="104"/>
      <c r="BT221" s="104"/>
      <c r="BU221" s="104"/>
      <c r="BV221" s="104"/>
      <c r="BW221" s="104"/>
      <c r="BX221" s="104"/>
      <c r="BY221" s="104"/>
      <c r="BZ221" s="104"/>
      <c r="CA221" s="104"/>
      <c r="CB221" s="104"/>
      <c r="CC221" s="104"/>
      <c r="CD221" s="104"/>
      <c r="CE221" s="104"/>
      <c r="CF221" s="104"/>
      <c r="CG221" s="104"/>
      <c r="CH221" s="104"/>
      <c r="CI221" s="104"/>
      <c r="CJ221" s="104"/>
      <c r="CK221" s="104"/>
      <c r="CL221" s="104"/>
      <c r="CM221" s="104"/>
      <c r="CN221" s="104"/>
      <c r="CO221" s="104"/>
      <c r="CP221" s="104"/>
      <c r="CQ221" s="104"/>
      <c r="CR221" s="104"/>
      <c r="CS221" s="104"/>
      <c r="CT221" s="104"/>
      <c r="CU221" s="104"/>
      <c r="CV221" s="104"/>
      <c r="CW221" s="104"/>
      <c r="CX221" s="104"/>
      <c r="CY221" s="104"/>
      <c r="CZ221" s="104"/>
      <c r="DA221" s="104"/>
      <c r="DB221" s="104"/>
      <c r="DC221" s="104"/>
      <c r="DD221" s="104"/>
      <c r="DE221" s="104"/>
      <c r="DF221" s="104"/>
      <c r="DG221" s="104"/>
      <c r="DH221" s="104"/>
      <c r="DI221" s="104"/>
      <c r="DJ221" s="104"/>
      <c r="DK221" s="104"/>
      <c r="DL221" s="104"/>
      <c r="DM221" s="104"/>
      <c r="DN221" s="104"/>
      <c r="DO221" s="104"/>
      <c r="DP221" s="104"/>
      <c r="DQ221" s="104"/>
      <c r="DR221" s="104"/>
      <c r="DS221" s="104"/>
      <c r="DT221" s="104"/>
      <c r="DU221" s="104"/>
      <c r="DV221" s="104"/>
      <c r="DW221" s="104"/>
      <c r="DX221" s="104"/>
      <c r="DY221" s="104"/>
      <c r="DZ221" s="104"/>
      <c r="EA221" s="104"/>
      <c r="EB221" s="104"/>
      <c r="EC221" s="104"/>
      <c r="ED221" s="104"/>
      <c r="EE221" s="104"/>
      <c r="EF221" s="104"/>
      <c r="EG221" s="104"/>
      <c r="EH221" s="104"/>
      <c r="EI221" s="104"/>
      <c r="EJ221" s="104"/>
      <c r="EK221" s="104"/>
      <c r="EL221" s="104"/>
      <c r="EM221" s="104"/>
      <c r="EN221" s="104"/>
      <c r="EO221" s="104"/>
      <c r="EP221" s="104"/>
      <c r="EQ221" s="104"/>
      <c r="ER221" s="104"/>
      <c r="ES221" s="104"/>
      <c r="ET221" s="104"/>
      <c r="EU221" s="104"/>
      <c r="EV221" s="104"/>
      <c r="EW221" s="104"/>
      <c r="EX221" s="104"/>
      <c r="EY221" s="104"/>
      <c r="EZ221" s="104"/>
      <c r="FA221" s="104"/>
      <c r="FB221" s="104"/>
      <c r="FC221" s="104"/>
      <c r="FD221" s="104"/>
      <c r="FE221" s="104"/>
      <c r="FF221" s="104"/>
      <c r="FG221" s="104"/>
      <c r="FH221" s="104"/>
      <c r="FI221" s="104"/>
      <c r="FJ221" s="104"/>
      <c r="FK221" s="104"/>
      <c r="FL221" s="104"/>
      <c r="FM221" s="104"/>
      <c r="FN221" s="104"/>
      <c r="FO221" s="104"/>
      <c r="FP221" s="104"/>
      <c r="FQ221" s="104"/>
      <c r="FR221" s="104"/>
      <c r="FS221" s="104"/>
      <c r="FT221" s="104"/>
      <c r="FU221" s="104"/>
      <c r="FV221" s="104"/>
      <c r="FW221" s="104"/>
      <c r="FX221" s="104"/>
      <c r="FY221" s="104"/>
      <c r="FZ221" s="104"/>
      <c r="GA221" s="104"/>
      <c r="GB221" s="104"/>
      <c r="GC221" s="104"/>
      <c r="GD221" s="104"/>
      <c r="GE221" s="104"/>
      <c r="GF221" s="104"/>
      <c r="GG221" s="104"/>
      <c r="GH221" s="104"/>
      <c r="GI221" s="104"/>
      <c r="GJ221" s="104"/>
      <c r="GK221" s="104"/>
      <c r="GL221" s="104"/>
      <c r="GM221" s="104"/>
      <c r="GN221" s="104"/>
      <c r="GO221" s="104"/>
      <c r="GP221" s="104"/>
      <c r="GQ221" s="104"/>
      <c r="GR221" s="104"/>
      <c r="GS221" s="104"/>
      <c r="GT221" s="104"/>
      <c r="GU221" s="104"/>
      <c r="GV221" s="104"/>
      <c r="GW221" s="104"/>
      <c r="GX221" s="104"/>
      <c r="GY221" s="104"/>
      <c r="GZ221" s="104"/>
      <c r="HA221" s="104"/>
      <c r="HB221" s="104"/>
      <c r="HC221" s="104"/>
      <c r="HD221" s="104"/>
      <c r="HE221" s="104"/>
      <c r="HF221" s="104"/>
      <c r="HG221" s="104"/>
      <c r="HH221" s="104"/>
      <c r="HI221" s="104"/>
      <c r="HJ221" s="104"/>
      <c r="HK221" s="104"/>
      <c r="HL221" s="104"/>
      <c r="HM221" s="104"/>
      <c r="HN221" s="104"/>
      <c r="HO221" s="104"/>
      <c r="HP221" s="104"/>
      <c r="HQ221" s="104"/>
      <c r="HR221" s="104"/>
      <c r="HS221" s="104"/>
      <c r="HT221" s="104"/>
      <c r="HU221" s="104"/>
    </row>
    <row r="222" spans="1:229" ht="12" customHeight="1" x14ac:dyDescent="0.3">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103"/>
      <c r="AW222" s="103"/>
      <c r="AX222" s="103"/>
      <c r="AY222" s="103"/>
      <c r="AZ222" s="103"/>
      <c r="BA222" s="103"/>
      <c r="BB222" s="103"/>
      <c r="BC222" s="103"/>
      <c r="BD222" s="103"/>
      <c r="BE222" s="103"/>
      <c r="BF222" s="103"/>
      <c r="BG222" s="103"/>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c r="DJ222" s="104"/>
      <c r="DK222" s="104"/>
      <c r="DL222" s="104"/>
      <c r="DM222" s="104"/>
      <c r="DN222" s="104"/>
      <c r="DO222" s="104"/>
      <c r="DP222" s="104"/>
      <c r="DQ222" s="104"/>
      <c r="DR222" s="104"/>
      <c r="DS222" s="104"/>
      <c r="DT222" s="104"/>
      <c r="DU222" s="104"/>
      <c r="DV222" s="104"/>
      <c r="DW222" s="104"/>
      <c r="DX222" s="104"/>
      <c r="DY222" s="104"/>
      <c r="DZ222" s="104"/>
      <c r="EA222" s="104"/>
      <c r="EB222" s="104"/>
      <c r="EC222" s="104"/>
      <c r="ED222" s="104"/>
      <c r="EE222" s="104"/>
      <c r="EF222" s="104"/>
      <c r="EG222" s="104"/>
      <c r="EH222" s="104"/>
      <c r="EI222" s="104"/>
      <c r="EJ222" s="104"/>
      <c r="EK222" s="104"/>
      <c r="EL222" s="104"/>
      <c r="EM222" s="104"/>
      <c r="EN222" s="104"/>
      <c r="EO222" s="104"/>
      <c r="EP222" s="104"/>
      <c r="EQ222" s="104"/>
      <c r="ER222" s="104"/>
      <c r="ES222" s="104"/>
      <c r="ET222" s="104"/>
      <c r="EU222" s="104"/>
      <c r="EV222" s="104"/>
      <c r="EW222" s="104"/>
      <c r="EX222" s="104"/>
      <c r="EY222" s="104"/>
      <c r="EZ222" s="104"/>
      <c r="FA222" s="104"/>
      <c r="FB222" s="104"/>
      <c r="FC222" s="104"/>
      <c r="FD222" s="104"/>
      <c r="FE222" s="104"/>
      <c r="FF222" s="104"/>
      <c r="FG222" s="104"/>
      <c r="FH222" s="104"/>
      <c r="FI222" s="104"/>
      <c r="FJ222" s="104"/>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04"/>
      <c r="GJ222" s="104"/>
      <c r="GK222" s="104"/>
      <c r="GL222" s="104"/>
      <c r="GM222" s="104"/>
      <c r="GN222" s="104"/>
      <c r="GO222" s="104"/>
      <c r="GP222" s="104"/>
      <c r="GQ222" s="104"/>
      <c r="GR222" s="104"/>
      <c r="GS222" s="104"/>
      <c r="GT222" s="104"/>
      <c r="GU222" s="104"/>
      <c r="GV222" s="104"/>
      <c r="GW222" s="104"/>
      <c r="GX222" s="104"/>
      <c r="GY222" s="104"/>
      <c r="GZ222" s="104"/>
      <c r="HA222" s="104"/>
      <c r="HB222" s="104"/>
      <c r="HC222" s="104"/>
      <c r="HD222" s="104"/>
      <c r="HE222" s="104"/>
      <c r="HF222" s="104"/>
      <c r="HG222" s="104"/>
      <c r="HH222" s="104"/>
      <c r="HI222" s="104"/>
      <c r="HJ222" s="104"/>
      <c r="HK222" s="104"/>
      <c r="HL222" s="104"/>
      <c r="HM222" s="104"/>
      <c r="HN222" s="104"/>
      <c r="HO222" s="104"/>
      <c r="HP222" s="104"/>
      <c r="HQ222" s="104"/>
      <c r="HR222" s="104"/>
      <c r="HS222" s="104"/>
      <c r="HT222" s="104"/>
      <c r="HU222" s="104"/>
    </row>
    <row r="223" spans="1:229" ht="12" customHeight="1" x14ac:dyDescent="0.3">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103"/>
      <c r="AW223" s="103"/>
      <c r="AX223" s="103"/>
      <c r="AY223" s="103"/>
      <c r="AZ223" s="103"/>
      <c r="BA223" s="103"/>
      <c r="BB223" s="103"/>
      <c r="BC223" s="103"/>
      <c r="BD223" s="103"/>
      <c r="BE223" s="103"/>
      <c r="BF223" s="103"/>
      <c r="BG223" s="103"/>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c r="DK223" s="104"/>
      <c r="DL223" s="104"/>
      <c r="DM223" s="104"/>
      <c r="DN223" s="104"/>
      <c r="DO223" s="104"/>
      <c r="DP223" s="104"/>
      <c r="DQ223" s="104"/>
      <c r="DR223" s="104"/>
      <c r="DS223" s="104"/>
      <c r="DT223" s="104"/>
      <c r="DU223" s="104"/>
      <c r="DV223" s="104"/>
      <c r="DW223" s="104"/>
      <c r="DX223" s="104"/>
      <c r="DY223" s="104"/>
      <c r="DZ223" s="104"/>
      <c r="EA223" s="104"/>
      <c r="EB223" s="104"/>
      <c r="EC223" s="104"/>
      <c r="ED223" s="104"/>
      <c r="EE223" s="104"/>
      <c r="EF223" s="104"/>
      <c r="EG223" s="104"/>
      <c r="EH223" s="104"/>
      <c r="EI223" s="104"/>
      <c r="EJ223" s="104"/>
      <c r="EK223" s="104"/>
      <c r="EL223" s="104"/>
      <c r="EM223" s="104"/>
      <c r="EN223" s="104"/>
      <c r="EO223" s="104"/>
      <c r="EP223" s="104"/>
      <c r="EQ223" s="104"/>
      <c r="ER223" s="104"/>
      <c r="ES223" s="104"/>
      <c r="ET223" s="104"/>
      <c r="EU223" s="104"/>
      <c r="EV223" s="104"/>
      <c r="EW223" s="104"/>
      <c r="EX223" s="104"/>
      <c r="EY223" s="104"/>
      <c r="EZ223" s="104"/>
      <c r="FA223" s="104"/>
      <c r="FB223" s="104"/>
      <c r="FC223" s="104"/>
      <c r="FD223" s="104"/>
      <c r="FE223" s="104"/>
      <c r="FF223" s="104"/>
      <c r="FG223" s="104"/>
      <c r="FH223" s="104"/>
      <c r="FI223" s="104"/>
      <c r="FJ223" s="104"/>
      <c r="FK223" s="104"/>
      <c r="FL223" s="104"/>
      <c r="FM223" s="104"/>
      <c r="FN223" s="104"/>
      <c r="FO223" s="104"/>
      <c r="FP223" s="104"/>
      <c r="FQ223" s="104"/>
      <c r="FR223" s="104"/>
      <c r="FS223" s="104"/>
      <c r="FT223" s="104"/>
      <c r="FU223" s="104"/>
      <c r="FV223" s="104"/>
      <c r="FW223" s="104"/>
      <c r="FX223" s="104"/>
      <c r="FY223" s="104"/>
      <c r="FZ223" s="104"/>
      <c r="GA223" s="104"/>
      <c r="GB223" s="104"/>
      <c r="GC223" s="104"/>
      <c r="GD223" s="104"/>
      <c r="GE223" s="104"/>
      <c r="GF223" s="104"/>
      <c r="GG223" s="104"/>
      <c r="GH223" s="104"/>
      <c r="GI223" s="104"/>
      <c r="GJ223" s="104"/>
      <c r="GK223" s="104"/>
      <c r="GL223" s="104"/>
      <c r="GM223" s="104"/>
      <c r="GN223" s="104"/>
      <c r="GO223" s="104"/>
      <c r="GP223" s="104"/>
      <c r="GQ223" s="104"/>
      <c r="GR223" s="104"/>
      <c r="GS223" s="104"/>
      <c r="GT223" s="104"/>
      <c r="GU223" s="104"/>
      <c r="GV223" s="104"/>
      <c r="GW223" s="104"/>
      <c r="GX223" s="104"/>
      <c r="GY223" s="104"/>
      <c r="GZ223" s="104"/>
      <c r="HA223" s="104"/>
      <c r="HB223" s="104"/>
      <c r="HC223" s="104"/>
      <c r="HD223" s="104"/>
      <c r="HE223" s="104"/>
      <c r="HF223" s="104"/>
      <c r="HG223" s="104"/>
      <c r="HH223" s="104"/>
      <c r="HI223" s="104"/>
      <c r="HJ223" s="104"/>
      <c r="HK223" s="104"/>
      <c r="HL223" s="104"/>
      <c r="HM223" s="104"/>
      <c r="HN223" s="104"/>
      <c r="HO223" s="104"/>
      <c r="HP223" s="104"/>
      <c r="HQ223" s="104"/>
      <c r="HR223" s="104"/>
      <c r="HS223" s="104"/>
      <c r="HT223" s="104"/>
      <c r="HU223" s="104"/>
    </row>
    <row r="224" spans="1:229" ht="12" customHeight="1" x14ac:dyDescent="0.3">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103"/>
      <c r="AW224" s="103"/>
      <c r="AX224" s="103"/>
      <c r="AY224" s="103"/>
      <c r="AZ224" s="103"/>
      <c r="BA224" s="103"/>
      <c r="BB224" s="103"/>
      <c r="BC224" s="103"/>
      <c r="BD224" s="103"/>
      <c r="BE224" s="103"/>
      <c r="BF224" s="103"/>
      <c r="BG224" s="103"/>
      <c r="BH224" s="104"/>
      <c r="BI224" s="104"/>
      <c r="BJ224" s="104"/>
      <c r="BK224" s="104"/>
      <c r="BL224" s="104"/>
      <c r="BM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c r="DJ224" s="104"/>
      <c r="DK224" s="104"/>
      <c r="DL224" s="104"/>
      <c r="DM224" s="104"/>
      <c r="DN224" s="104"/>
      <c r="DO224" s="104"/>
      <c r="DP224" s="104"/>
      <c r="DQ224" s="104"/>
      <c r="DR224" s="104"/>
      <c r="DS224" s="104"/>
      <c r="DT224" s="104"/>
      <c r="DU224" s="104"/>
      <c r="DV224" s="104"/>
      <c r="DW224" s="104"/>
      <c r="DX224" s="104"/>
      <c r="DY224" s="104"/>
      <c r="DZ224" s="104"/>
      <c r="EA224" s="104"/>
      <c r="EB224" s="104"/>
      <c r="EC224" s="104"/>
      <c r="ED224" s="104"/>
      <c r="EE224" s="104"/>
      <c r="EF224" s="104"/>
      <c r="EG224" s="104"/>
      <c r="EH224" s="104"/>
      <c r="EI224" s="104"/>
      <c r="EJ224" s="104"/>
      <c r="EK224" s="104"/>
      <c r="EL224" s="104"/>
      <c r="EM224" s="104"/>
      <c r="EN224" s="104"/>
      <c r="EO224" s="104"/>
      <c r="EP224" s="104"/>
      <c r="EQ224" s="104"/>
      <c r="ER224" s="104"/>
      <c r="ES224" s="104"/>
      <c r="ET224" s="104"/>
      <c r="EU224" s="104"/>
      <c r="EV224" s="104"/>
      <c r="EW224" s="104"/>
      <c r="EX224" s="104"/>
      <c r="EY224" s="104"/>
      <c r="EZ224" s="104"/>
      <c r="FA224" s="104"/>
      <c r="FB224" s="104"/>
      <c r="FC224" s="104"/>
      <c r="FD224" s="104"/>
      <c r="FE224" s="104"/>
      <c r="FF224" s="104"/>
      <c r="FG224" s="104"/>
      <c r="FH224" s="104"/>
      <c r="FI224" s="104"/>
      <c r="FJ224" s="104"/>
      <c r="FK224" s="104"/>
      <c r="FL224" s="104"/>
      <c r="FM224" s="104"/>
      <c r="FN224" s="104"/>
      <c r="FO224" s="104"/>
      <c r="FP224" s="104"/>
      <c r="FQ224" s="104"/>
      <c r="FR224" s="104"/>
      <c r="FS224" s="104"/>
      <c r="FT224" s="104"/>
      <c r="FU224" s="104"/>
      <c r="FV224" s="104"/>
      <c r="FW224" s="104"/>
      <c r="FX224" s="104"/>
      <c r="FY224" s="104"/>
      <c r="FZ224" s="104"/>
      <c r="GA224" s="104"/>
      <c r="GB224" s="104"/>
      <c r="GC224" s="104"/>
      <c r="GD224" s="104"/>
      <c r="GE224" s="104"/>
      <c r="GF224" s="104"/>
      <c r="GG224" s="104"/>
      <c r="GH224" s="104"/>
      <c r="GI224" s="104"/>
      <c r="GJ224" s="104"/>
      <c r="GK224" s="104"/>
      <c r="GL224" s="104"/>
      <c r="GM224" s="104"/>
      <c r="GN224" s="104"/>
      <c r="GO224" s="104"/>
      <c r="GP224" s="104"/>
      <c r="GQ224" s="104"/>
      <c r="GR224" s="104"/>
      <c r="GS224" s="104"/>
      <c r="GT224" s="104"/>
      <c r="GU224" s="104"/>
      <c r="GV224" s="104"/>
      <c r="GW224" s="104"/>
      <c r="GX224" s="104"/>
      <c r="GY224" s="104"/>
      <c r="GZ224" s="104"/>
      <c r="HA224" s="104"/>
      <c r="HB224" s="104"/>
      <c r="HC224" s="104"/>
      <c r="HD224" s="104"/>
      <c r="HE224" s="104"/>
      <c r="HF224" s="104"/>
      <c r="HG224" s="104"/>
      <c r="HH224" s="104"/>
      <c r="HI224" s="104"/>
      <c r="HJ224" s="104"/>
      <c r="HK224" s="104"/>
      <c r="HL224" s="104"/>
      <c r="HM224" s="104"/>
      <c r="HN224" s="104"/>
      <c r="HO224" s="104"/>
      <c r="HP224" s="104"/>
      <c r="HQ224" s="104"/>
      <c r="HR224" s="104"/>
      <c r="HS224" s="104"/>
      <c r="HT224" s="104"/>
      <c r="HU224" s="104"/>
    </row>
  </sheetData>
  <mergeCells count="124">
    <mergeCell ref="A76:AU76"/>
    <mergeCell ref="AN68:AP69"/>
    <mergeCell ref="AS68:AU69"/>
    <mergeCell ref="AN71:AP72"/>
    <mergeCell ref="AS71:AU72"/>
    <mergeCell ref="AM77:AP78"/>
    <mergeCell ref="AR77:AU78"/>
    <mergeCell ref="AX31:AY32"/>
    <mergeCell ref="AZ31:BA32"/>
    <mergeCell ref="D33:L34"/>
    <mergeCell ref="N33:O34"/>
    <mergeCell ref="D43:AU44"/>
    <mergeCell ref="D46:AJ46"/>
    <mergeCell ref="T50:V51"/>
    <mergeCell ref="Y50:AA51"/>
    <mergeCell ref="AD50:AF51"/>
    <mergeCell ref="AN65:AP66"/>
    <mergeCell ref="AS65:AU66"/>
    <mergeCell ref="A36:AU36"/>
    <mergeCell ref="A38:C40"/>
    <mergeCell ref="D38:AM40"/>
    <mergeCell ref="AN38:AU40"/>
    <mergeCell ref="AI56:AK57"/>
    <mergeCell ref="T56:V57"/>
    <mergeCell ref="AV29:AW30"/>
    <mergeCell ref="T30:AB31"/>
    <mergeCell ref="AD30:AE31"/>
    <mergeCell ref="D31:L32"/>
    <mergeCell ref="N31:O32"/>
    <mergeCell ref="AV31:AW32"/>
    <mergeCell ref="T28:AB29"/>
    <mergeCell ref="AD28:AE29"/>
    <mergeCell ref="D29:L30"/>
    <mergeCell ref="N29:O30"/>
    <mergeCell ref="AV19:AW20"/>
    <mergeCell ref="D25:L26"/>
    <mergeCell ref="N25:O26"/>
    <mergeCell ref="AV25:AW26"/>
    <mergeCell ref="T26:AB27"/>
    <mergeCell ref="AD26:AE27"/>
    <mergeCell ref="AH26:AP27"/>
    <mergeCell ref="AR26:AS27"/>
    <mergeCell ref="D27:L28"/>
    <mergeCell ref="N27:O28"/>
    <mergeCell ref="AV27:AW28"/>
    <mergeCell ref="D21:L22"/>
    <mergeCell ref="N21:O22"/>
    <mergeCell ref="T21:AB22"/>
    <mergeCell ref="AD21:AE22"/>
    <mergeCell ref="AV21:AW22"/>
    <mergeCell ref="AH22:AS23"/>
    <mergeCell ref="D23:L24"/>
    <mergeCell ref="N23:O24"/>
    <mergeCell ref="AV23:AW24"/>
    <mergeCell ref="T24:AE25"/>
    <mergeCell ref="AH24:AP25"/>
    <mergeCell ref="AR24:AS25"/>
    <mergeCell ref="A1:C3"/>
    <mergeCell ref="D1:AM3"/>
    <mergeCell ref="AN1:AU3"/>
    <mergeCell ref="A5:AU7"/>
    <mergeCell ref="D19:L20"/>
    <mergeCell ref="N19:O20"/>
    <mergeCell ref="T19:AB20"/>
    <mergeCell ref="AD19:AE20"/>
    <mergeCell ref="B8:AU12"/>
    <mergeCell ref="M14:AL15"/>
    <mergeCell ref="D15:J16"/>
    <mergeCell ref="D17:O18"/>
    <mergeCell ref="T17:AE18"/>
    <mergeCell ref="AH17:AS18"/>
    <mergeCell ref="AH19:AP20"/>
    <mergeCell ref="AR19:AS20"/>
    <mergeCell ref="E59:Q60"/>
    <mergeCell ref="T59:V60"/>
    <mergeCell ref="Y59:AA60"/>
    <mergeCell ref="AD59:AF60"/>
    <mergeCell ref="AI59:AK60"/>
    <mergeCell ref="AN59:AP60"/>
    <mergeCell ref="AS59:AU60"/>
    <mergeCell ref="E56:Q57"/>
    <mergeCell ref="AN62:AP63"/>
    <mergeCell ref="AS62:AU63"/>
    <mergeCell ref="Y56:AA57"/>
    <mergeCell ref="AD56:AF57"/>
    <mergeCell ref="AM47:AQ48"/>
    <mergeCell ref="AS47:AU48"/>
    <mergeCell ref="AN50:AP51"/>
    <mergeCell ref="AS50:AU51"/>
    <mergeCell ref="AN53:AP54"/>
    <mergeCell ref="AS53:AU54"/>
    <mergeCell ref="E50:Q51"/>
    <mergeCell ref="AN56:AP57"/>
    <mergeCell ref="AS56:AU57"/>
    <mergeCell ref="AI50:AK51"/>
    <mergeCell ref="E53:Q54"/>
    <mergeCell ref="T53:V54"/>
    <mergeCell ref="Y53:AA54"/>
    <mergeCell ref="AD53:AF54"/>
    <mergeCell ref="AI53:AK54"/>
    <mergeCell ref="S47:W48"/>
    <mergeCell ref="X47:AB48"/>
    <mergeCell ref="AC47:AG48"/>
    <mergeCell ref="AH47:AL48"/>
    <mergeCell ref="E71:Q72"/>
    <mergeCell ref="T71:V72"/>
    <mergeCell ref="Y71:AA72"/>
    <mergeCell ref="AD71:AF72"/>
    <mergeCell ref="AI71:AK72"/>
    <mergeCell ref="E62:Q63"/>
    <mergeCell ref="T62:V63"/>
    <mergeCell ref="Y62:AA63"/>
    <mergeCell ref="AD62:AF63"/>
    <mergeCell ref="AI62:AK63"/>
    <mergeCell ref="E65:Q66"/>
    <mergeCell ref="T65:V66"/>
    <mergeCell ref="Y65:AA66"/>
    <mergeCell ref="AD65:AF66"/>
    <mergeCell ref="AI65:AK66"/>
    <mergeCell ref="E68:Q69"/>
    <mergeCell ref="T68:V69"/>
    <mergeCell ref="Y68:AA69"/>
    <mergeCell ref="AD68:AF69"/>
    <mergeCell ref="AI68:AK69"/>
  </mergeCells>
  <phoneticPr fontId="0" type="noConversion"/>
  <conditionalFormatting sqref="B8">
    <cfRule type="cellIs" dxfId="257" priority="59" operator="equal">
      <formula>0</formula>
    </cfRule>
  </conditionalFormatting>
  <conditionalFormatting sqref="N19">
    <cfRule type="cellIs" dxfId="256" priority="20" operator="equal">
      <formula>"Non"</formula>
    </cfRule>
    <cfRule type="cellIs" dxfId="255" priority="22" operator="equal">
      <formula>0</formula>
    </cfRule>
  </conditionalFormatting>
  <conditionalFormatting sqref="N19:O20">
    <cfRule type="cellIs" dxfId="254" priority="19" operator="equal">
      <formula>"Oui"</formula>
    </cfRule>
  </conditionalFormatting>
  <conditionalFormatting sqref="N21 N23 N25 N27 N29 N31 N33">
    <cfRule type="cellIs" dxfId="253" priority="17" operator="equal">
      <formula>"Non"</formula>
    </cfRule>
    <cfRule type="cellIs" dxfId="252" priority="18" operator="equal">
      <formula>0</formula>
    </cfRule>
  </conditionalFormatting>
  <conditionalFormatting sqref="N21:O34">
    <cfRule type="cellIs" dxfId="251" priority="16" operator="equal">
      <formula>"Oui"</formula>
    </cfRule>
  </conditionalFormatting>
  <conditionalFormatting sqref="AD19 AD21">
    <cfRule type="cellIs" dxfId="250" priority="14" operator="equal">
      <formula>"Non"</formula>
    </cfRule>
    <cfRule type="cellIs" dxfId="249" priority="15" operator="equal">
      <formula>0</formula>
    </cfRule>
  </conditionalFormatting>
  <conditionalFormatting sqref="AD19:AE22">
    <cfRule type="cellIs" dxfId="248" priority="13" operator="equal">
      <formula>"Oui"</formula>
    </cfRule>
  </conditionalFormatting>
  <conditionalFormatting sqref="AD26 AD28 AD30">
    <cfRule type="cellIs" dxfId="247" priority="11" operator="equal">
      <formula>"Non"</formula>
    </cfRule>
    <cfRule type="cellIs" dxfId="246" priority="12" operator="equal">
      <formula>0</formula>
    </cfRule>
  </conditionalFormatting>
  <conditionalFormatting sqref="AD26:AE31">
    <cfRule type="cellIs" dxfId="245" priority="10" operator="equal">
      <formula>"Oui"</formula>
    </cfRule>
  </conditionalFormatting>
  <conditionalFormatting sqref="AR19">
    <cfRule type="cellIs" dxfId="244" priority="8" operator="equal">
      <formula>"Non"</formula>
    </cfRule>
    <cfRule type="cellIs" dxfId="243" priority="9" operator="equal">
      <formula>0</formula>
    </cfRule>
  </conditionalFormatting>
  <conditionalFormatting sqref="AR19:AS20">
    <cfRule type="cellIs" dxfId="242" priority="7" operator="equal">
      <formula>"Oui"</formula>
    </cfRule>
  </conditionalFormatting>
  <conditionalFormatting sqref="AR24 AR26">
    <cfRule type="cellIs" dxfId="241" priority="5" operator="equal">
      <formula>"Non"</formula>
    </cfRule>
    <cfRule type="cellIs" dxfId="240" priority="6" operator="equal">
      <formula>0</formula>
    </cfRule>
  </conditionalFormatting>
  <conditionalFormatting sqref="AR24:AS27">
    <cfRule type="cellIs" dxfId="239" priority="4" operator="equal">
      <formula>"Oui"</formula>
    </cfRule>
  </conditionalFormatting>
  <hyperlinks>
    <hyperlink ref="AM77" location="Identification!Zone_d_impression" display="précédent"/>
    <hyperlink ref="AR77" location="Motivations!Zone_d_impression" display="suivant"/>
  </hyperlinks>
  <pageMargins left="0.70833333333333304" right="0.70833333333333304" top="0.74791666666666701" bottom="0.74791666666666701" header="0.51180555555555496" footer="0.51180555555555496"/>
  <pageSetup paperSize="9" firstPageNumber="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EX200"/>
  <sheetViews>
    <sheetView showGridLines="0" showRowColHeaders="0" zoomScale="89" zoomScaleNormal="89" workbookViewId="0">
      <pane ySplit="3" topLeftCell="A28" activePane="bottomLeft" state="frozen"/>
      <selection pane="bottomLeft" activeCell="C48" sqref="C48:AU65"/>
    </sheetView>
  </sheetViews>
  <sheetFormatPr baseColWidth="10" defaultColWidth="2.6640625" defaultRowHeight="14.4" x14ac:dyDescent="0.3"/>
  <cols>
    <col min="1" max="48" width="2.6640625" customWidth="1"/>
    <col min="49" max="154" width="2.6640625" style="104" customWidth="1"/>
  </cols>
  <sheetData>
    <row r="1" spans="1:56" ht="12" customHeight="1" x14ac:dyDescent="0.3">
      <c r="A1" s="285"/>
      <c r="B1" s="285"/>
      <c r="C1" s="285"/>
      <c r="D1" s="286" t="str">
        <f>'Page de garde'!D1:AM3</f>
        <v>Appel à projets commun 2025</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361" t="s">
        <v>187</v>
      </c>
      <c r="AO1" s="361"/>
      <c r="AP1" s="361"/>
      <c r="AQ1" s="361"/>
      <c r="AR1" s="361"/>
      <c r="AS1" s="361"/>
      <c r="AT1" s="361"/>
      <c r="AU1" s="361"/>
      <c r="AV1" s="361"/>
    </row>
    <row r="2" spans="1:56" ht="12" customHeight="1" x14ac:dyDescent="0.3">
      <c r="A2" s="285"/>
      <c r="B2" s="285"/>
      <c r="C2" s="285"/>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361"/>
      <c r="AO2" s="361"/>
      <c r="AP2" s="361"/>
      <c r="AQ2" s="361"/>
      <c r="AR2" s="361"/>
      <c r="AS2" s="361"/>
      <c r="AT2" s="361"/>
      <c r="AU2" s="361"/>
      <c r="AV2" s="361"/>
    </row>
    <row r="3" spans="1:56" ht="12" customHeight="1" x14ac:dyDescent="0.3">
      <c r="A3" s="285"/>
      <c r="B3" s="285"/>
      <c r="C3" s="285"/>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361"/>
      <c r="AO3" s="361"/>
      <c r="AP3" s="361"/>
      <c r="AQ3" s="361"/>
      <c r="AR3" s="361"/>
      <c r="AS3" s="361"/>
      <c r="AT3" s="361"/>
      <c r="AU3" s="361"/>
      <c r="AV3" s="361"/>
    </row>
    <row r="5" spans="1:56" ht="12" customHeight="1" x14ac:dyDescent="0.3">
      <c r="A5" s="287" t="s">
        <v>140</v>
      </c>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row>
    <row r="6" spans="1:56" ht="12" customHeight="1" x14ac:dyDescent="0.3">
      <c r="A6" s="287"/>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row>
    <row r="7" spans="1:56" ht="12" customHeight="1" x14ac:dyDescent="0.3">
      <c r="A7" s="287"/>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row>
    <row r="8" spans="1:56" ht="12" customHeight="1" x14ac:dyDescent="0.3">
      <c r="B8" s="349" t="str">
        <f>CONCATENATE(Identification!B10)</f>
        <v/>
      </c>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row>
    <row r="9" spans="1:56" ht="12" customHeight="1" x14ac:dyDescent="0.3">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row>
    <row r="10" spans="1:56" ht="12" customHeight="1" x14ac:dyDescent="0.3">
      <c r="B10" s="349"/>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row>
    <row r="11" spans="1:56" ht="12" customHeight="1" x14ac:dyDescent="0.3">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row>
    <row r="12" spans="1:56" ht="12" customHeight="1" x14ac:dyDescent="0.3">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row>
    <row r="14" spans="1:56" ht="12" customHeight="1" x14ac:dyDescent="0.3">
      <c r="D14" s="286" t="s">
        <v>1094</v>
      </c>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96"/>
      <c r="AV14" s="96"/>
      <c r="AW14" s="111"/>
      <c r="AX14" s="111"/>
      <c r="AY14" s="111"/>
      <c r="AZ14" s="111"/>
      <c r="BA14" s="111"/>
      <c r="BB14" s="111"/>
      <c r="BC14" s="111"/>
      <c r="BD14" s="111"/>
    </row>
    <row r="15" spans="1:56" ht="12" customHeight="1" x14ac:dyDescent="0.3">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96"/>
      <c r="AV15" s="96"/>
      <c r="AW15" s="111"/>
      <c r="AX15" s="111"/>
      <c r="AY15" s="111"/>
      <c r="AZ15" s="111"/>
      <c r="BA15" s="111"/>
      <c r="BB15" s="111"/>
      <c r="BC15" s="111"/>
      <c r="BD15" s="111"/>
    </row>
    <row r="17" spans="3:47" ht="12" customHeight="1" x14ac:dyDescent="0.3">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row>
    <row r="18" spans="3:47" ht="12" customHeight="1" x14ac:dyDescent="0.3">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row>
    <row r="19" spans="3:47" ht="12" customHeight="1" x14ac:dyDescent="0.3">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row>
    <row r="20" spans="3:47" ht="12" customHeight="1" x14ac:dyDescent="0.3">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row>
    <row r="21" spans="3:47" ht="12" customHeight="1" x14ac:dyDescent="0.3">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0"/>
      <c r="AD21" s="360"/>
      <c r="AE21" s="360"/>
      <c r="AF21" s="360"/>
      <c r="AG21" s="360"/>
      <c r="AH21" s="360"/>
      <c r="AI21" s="360"/>
      <c r="AJ21" s="360"/>
      <c r="AK21" s="360"/>
      <c r="AL21" s="360"/>
      <c r="AM21" s="360"/>
      <c r="AN21" s="360"/>
      <c r="AO21" s="360"/>
      <c r="AP21" s="360"/>
      <c r="AQ21" s="360"/>
      <c r="AR21" s="360"/>
      <c r="AS21" s="360"/>
      <c r="AT21" s="360"/>
      <c r="AU21" s="360"/>
    </row>
    <row r="22" spans="3:47" ht="12" customHeight="1" x14ac:dyDescent="0.3">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c r="AN22" s="360"/>
      <c r="AO22" s="360"/>
      <c r="AP22" s="360"/>
      <c r="AQ22" s="360"/>
      <c r="AR22" s="360"/>
      <c r="AS22" s="360"/>
      <c r="AT22" s="360"/>
      <c r="AU22" s="360"/>
    </row>
    <row r="23" spans="3:47" ht="12" customHeight="1" x14ac:dyDescent="0.3">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c r="AT23" s="360"/>
      <c r="AU23" s="360"/>
    </row>
    <row r="24" spans="3:47" ht="12" customHeight="1" x14ac:dyDescent="0.3">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c r="AT24" s="360"/>
      <c r="AU24" s="360"/>
    </row>
    <row r="25" spans="3:47" ht="12" customHeight="1" x14ac:dyDescent="0.3">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360"/>
      <c r="AG25" s="360"/>
      <c r="AH25" s="360"/>
      <c r="AI25" s="360"/>
      <c r="AJ25" s="360"/>
      <c r="AK25" s="360"/>
      <c r="AL25" s="360"/>
      <c r="AM25" s="360"/>
      <c r="AN25" s="360"/>
      <c r="AO25" s="360"/>
      <c r="AP25" s="360"/>
      <c r="AQ25" s="360"/>
      <c r="AR25" s="360"/>
      <c r="AS25" s="360"/>
      <c r="AT25" s="360"/>
      <c r="AU25" s="360"/>
    </row>
    <row r="26" spans="3:47" ht="12" customHeight="1" x14ac:dyDescent="0.3">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360"/>
      <c r="AF26" s="360"/>
      <c r="AG26" s="360"/>
      <c r="AH26" s="360"/>
      <c r="AI26" s="360"/>
      <c r="AJ26" s="360"/>
      <c r="AK26" s="360"/>
      <c r="AL26" s="360"/>
      <c r="AM26" s="360"/>
      <c r="AN26" s="360"/>
      <c r="AO26" s="360"/>
      <c r="AP26" s="360"/>
      <c r="AQ26" s="360"/>
      <c r="AR26" s="360"/>
      <c r="AS26" s="360"/>
      <c r="AT26" s="360"/>
      <c r="AU26" s="360"/>
    </row>
    <row r="27" spans="3:47" ht="12" customHeight="1" x14ac:dyDescent="0.3">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360"/>
      <c r="AR27" s="360"/>
      <c r="AS27" s="360"/>
      <c r="AT27" s="360"/>
      <c r="AU27" s="360"/>
    </row>
    <row r="28" spans="3:47" ht="12" customHeight="1" x14ac:dyDescent="0.3">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c r="AN28" s="360"/>
      <c r="AO28" s="360"/>
      <c r="AP28" s="360"/>
      <c r="AQ28" s="360"/>
      <c r="AR28" s="360"/>
      <c r="AS28" s="360"/>
      <c r="AT28" s="360"/>
      <c r="AU28" s="360"/>
    </row>
    <row r="29" spans="3:47" ht="12" customHeight="1" x14ac:dyDescent="0.3">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c r="AN29" s="360"/>
      <c r="AO29" s="360"/>
      <c r="AP29" s="360"/>
      <c r="AQ29" s="360"/>
      <c r="AR29" s="360"/>
      <c r="AS29" s="360"/>
      <c r="AT29" s="360"/>
      <c r="AU29" s="360"/>
    </row>
    <row r="30" spans="3:47" ht="12" customHeight="1" x14ac:dyDescent="0.3">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c r="AN30" s="360"/>
      <c r="AO30" s="360"/>
      <c r="AP30" s="360"/>
      <c r="AQ30" s="360"/>
      <c r="AR30" s="360"/>
      <c r="AS30" s="360"/>
      <c r="AT30" s="360"/>
      <c r="AU30" s="360"/>
    </row>
    <row r="31" spans="3:47" ht="12" customHeight="1" x14ac:dyDescent="0.3">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0"/>
      <c r="AI31" s="360"/>
      <c r="AJ31" s="360"/>
      <c r="AK31" s="360"/>
      <c r="AL31" s="360"/>
      <c r="AM31" s="360"/>
      <c r="AN31" s="360"/>
      <c r="AO31" s="360"/>
      <c r="AP31" s="360"/>
      <c r="AQ31" s="360"/>
      <c r="AR31" s="360"/>
      <c r="AS31" s="360"/>
      <c r="AT31" s="360"/>
      <c r="AU31" s="360"/>
    </row>
    <row r="32" spans="3:47" ht="12" customHeight="1" x14ac:dyDescent="0.3">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0"/>
      <c r="AU32" s="360"/>
    </row>
    <row r="33" spans="1:56" ht="12" customHeight="1" x14ac:dyDescent="0.3">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0"/>
      <c r="AH33" s="360"/>
      <c r="AI33" s="360"/>
      <c r="AJ33" s="360"/>
      <c r="AK33" s="360"/>
      <c r="AL33" s="360"/>
      <c r="AM33" s="360"/>
      <c r="AN33" s="360"/>
      <c r="AO33" s="360"/>
      <c r="AP33" s="360"/>
      <c r="AQ33" s="360"/>
      <c r="AR33" s="360"/>
      <c r="AS33" s="360"/>
      <c r="AT33" s="360"/>
      <c r="AU33" s="360"/>
    </row>
    <row r="34" spans="1:56" ht="12" customHeight="1" x14ac:dyDescent="0.3">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c r="AN34" s="360"/>
      <c r="AO34" s="360"/>
      <c r="AP34" s="360"/>
      <c r="AQ34" s="360"/>
      <c r="AR34" s="360"/>
      <c r="AS34" s="360"/>
      <c r="AT34" s="360"/>
      <c r="AU34" s="360"/>
    </row>
    <row r="35" spans="1:56" ht="12" customHeight="1" x14ac:dyDescent="0.3">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c r="AN35" s="360"/>
      <c r="AO35" s="360"/>
      <c r="AP35" s="360"/>
      <c r="AQ35" s="360"/>
      <c r="AR35" s="360"/>
      <c r="AS35" s="360"/>
      <c r="AT35" s="360"/>
      <c r="AU35" s="360"/>
    </row>
    <row r="36" spans="1:56" ht="12" customHeight="1" x14ac:dyDescent="0.3">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c r="AN36" s="360"/>
      <c r="AO36" s="360"/>
      <c r="AP36" s="360"/>
      <c r="AQ36" s="360"/>
      <c r="AR36" s="360"/>
      <c r="AS36" s="360"/>
      <c r="AT36" s="360"/>
      <c r="AU36" s="360"/>
    </row>
    <row r="37" spans="1:56" ht="12" customHeight="1" x14ac:dyDescent="0.3">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c r="AN37" s="360"/>
      <c r="AO37" s="360"/>
      <c r="AP37" s="360"/>
      <c r="AQ37" s="360"/>
      <c r="AR37" s="360"/>
      <c r="AS37" s="360"/>
      <c r="AT37" s="360"/>
      <c r="AU37" s="360"/>
    </row>
    <row r="38" spans="1:56" ht="12" customHeight="1" x14ac:dyDescent="0.3">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c r="AN38" s="360"/>
      <c r="AO38" s="360"/>
      <c r="AP38" s="360"/>
      <c r="AQ38" s="360"/>
      <c r="AR38" s="360"/>
      <c r="AS38" s="360"/>
      <c r="AT38" s="360"/>
      <c r="AU38" s="360"/>
    </row>
    <row r="39" spans="1:56" ht="12" customHeight="1" x14ac:dyDescent="0.3">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360"/>
      <c r="AH39" s="360"/>
      <c r="AI39" s="360"/>
      <c r="AJ39" s="360"/>
      <c r="AK39" s="360"/>
      <c r="AL39" s="360"/>
      <c r="AM39" s="360"/>
      <c r="AN39" s="360"/>
      <c r="AO39" s="360"/>
      <c r="AP39" s="360"/>
      <c r="AQ39" s="360"/>
      <c r="AR39" s="360"/>
      <c r="AS39" s="360"/>
      <c r="AT39" s="360"/>
      <c r="AU39" s="360"/>
    </row>
    <row r="40" spans="1:56" ht="12" customHeight="1" x14ac:dyDescent="0.3">
      <c r="A40" s="310" t="s">
        <v>188</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c r="AP40" s="310"/>
      <c r="AQ40" s="310"/>
      <c r="AR40" s="310"/>
      <c r="AS40" s="310"/>
      <c r="AT40" s="310"/>
      <c r="AU40" s="310"/>
      <c r="AV40" s="310"/>
    </row>
    <row r="42" spans="1:56" ht="12" customHeight="1" x14ac:dyDescent="0.3">
      <c r="A42" s="285"/>
      <c r="B42" s="285"/>
      <c r="C42" s="285"/>
      <c r="D42" s="286" t="str">
        <f>D1</f>
        <v>Appel à projets commun 2025</v>
      </c>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361" t="s">
        <v>187</v>
      </c>
      <c r="AO42" s="361"/>
      <c r="AP42" s="361"/>
      <c r="AQ42" s="361"/>
      <c r="AR42" s="361"/>
      <c r="AS42" s="361"/>
      <c r="AT42" s="361"/>
      <c r="AU42" s="361"/>
      <c r="AV42" s="361"/>
    </row>
    <row r="43" spans="1:56" ht="12" customHeight="1" x14ac:dyDescent="0.3">
      <c r="A43" s="285"/>
      <c r="B43" s="285"/>
      <c r="C43" s="285"/>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361"/>
      <c r="AO43" s="361"/>
      <c r="AP43" s="361"/>
      <c r="AQ43" s="361"/>
      <c r="AR43" s="361"/>
      <c r="AS43" s="361"/>
      <c r="AT43" s="361"/>
      <c r="AU43" s="361"/>
      <c r="AV43" s="361"/>
    </row>
    <row r="44" spans="1:56" ht="12" customHeight="1" x14ac:dyDescent="0.3">
      <c r="A44" s="285"/>
      <c r="B44" s="285"/>
      <c r="C44" s="285"/>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361"/>
      <c r="AO44" s="361"/>
      <c r="AP44" s="361"/>
      <c r="AQ44" s="361"/>
      <c r="AR44" s="361"/>
      <c r="AS44" s="361"/>
      <c r="AT44" s="361"/>
      <c r="AU44" s="361"/>
      <c r="AV44" s="361"/>
    </row>
    <row r="45" spans="1:56" ht="28.5" customHeight="1" x14ac:dyDescent="0.3">
      <c r="D45" s="362" t="s">
        <v>1095</v>
      </c>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111"/>
      <c r="AX45" s="111"/>
      <c r="AY45" s="111"/>
      <c r="AZ45" s="111"/>
      <c r="BA45" s="111"/>
      <c r="BB45" s="111"/>
      <c r="BC45" s="111"/>
      <c r="BD45" s="111"/>
    </row>
    <row r="46" spans="1:56" ht="12" customHeight="1" x14ac:dyDescent="0.3">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111"/>
      <c r="AX46" s="111"/>
      <c r="AY46" s="111"/>
      <c r="AZ46" s="111"/>
      <c r="BA46" s="111"/>
      <c r="BB46" s="111"/>
      <c r="BC46" s="111"/>
      <c r="BD46" s="111"/>
    </row>
    <row r="47" spans="1:56" ht="12" customHeight="1" x14ac:dyDescent="0.3">
      <c r="AW47" s="111"/>
      <c r="AX47" s="111"/>
      <c r="AY47" s="111"/>
      <c r="AZ47" s="111"/>
      <c r="BA47" s="111"/>
      <c r="BB47" s="111"/>
      <c r="BC47" s="111"/>
      <c r="BD47" s="111"/>
    </row>
    <row r="48" spans="1:56" ht="12" customHeight="1" x14ac:dyDescent="0.3">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row>
    <row r="49" spans="3:47" ht="12" customHeight="1" x14ac:dyDescent="0.3">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row>
    <row r="50" spans="3:47" ht="12" customHeight="1" x14ac:dyDescent="0.3">
      <c r="C50" s="363"/>
      <c r="D50" s="363"/>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c r="AH50" s="363"/>
      <c r="AI50" s="363"/>
      <c r="AJ50" s="363"/>
      <c r="AK50" s="363"/>
      <c r="AL50" s="363"/>
      <c r="AM50" s="363"/>
      <c r="AN50" s="363"/>
      <c r="AO50" s="363"/>
      <c r="AP50" s="363"/>
      <c r="AQ50" s="363"/>
      <c r="AR50" s="363"/>
      <c r="AS50" s="363"/>
      <c r="AT50" s="363"/>
      <c r="AU50" s="363"/>
    </row>
    <row r="51" spans="3:47" ht="12" customHeight="1" x14ac:dyDescent="0.3">
      <c r="C51" s="363"/>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c r="AJ51" s="363"/>
      <c r="AK51" s="363"/>
      <c r="AL51" s="363"/>
      <c r="AM51" s="363"/>
      <c r="AN51" s="363"/>
      <c r="AO51" s="363"/>
      <c r="AP51" s="363"/>
      <c r="AQ51" s="363"/>
      <c r="AR51" s="363"/>
      <c r="AS51" s="363"/>
      <c r="AT51" s="363"/>
      <c r="AU51" s="363"/>
    </row>
    <row r="52" spans="3:47" ht="12" customHeight="1" x14ac:dyDescent="0.3">
      <c r="C52" s="363"/>
      <c r="D52" s="363"/>
      <c r="E52" s="363"/>
      <c r="F52" s="363"/>
      <c r="G52" s="363"/>
      <c r="H52" s="363"/>
      <c r="I52" s="363"/>
      <c r="J52" s="363"/>
      <c r="K52" s="363"/>
      <c r="L52" s="363"/>
      <c r="M52" s="363"/>
      <c r="N52" s="363"/>
      <c r="O52" s="363"/>
      <c r="P52" s="363"/>
      <c r="Q52" s="363"/>
      <c r="R52" s="363"/>
      <c r="S52" s="363"/>
      <c r="T52" s="363"/>
      <c r="U52" s="363"/>
      <c r="V52" s="363"/>
      <c r="W52" s="363"/>
      <c r="X52" s="363"/>
      <c r="Y52" s="363"/>
      <c r="Z52" s="363"/>
      <c r="AA52" s="363"/>
      <c r="AB52" s="363"/>
      <c r="AC52" s="363"/>
      <c r="AD52" s="363"/>
      <c r="AE52" s="363"/>
      <c r="AF52" s="363"/>
      <c r="AG52" s="363"/>
      <c r="AH52" s="363"/>
      <c r="AI52" s="363"/>
      <c r="AJ52" s="363"/>
      <c r="AK52" s="363"/>
      <c r="AL52" s="363"/>
      <c r="AM52" s="363"/>
      <c r="AN52" s="363"/>
      <c r="AO52" s="363"/>
      <c r="AP52" s="363"/>
      <c r="AQ52" s="363"/>
      <c r="AR52" s="363"/>
      <c r="AS52" s="363"/>
      <c r="AT52" s="363"/>
      <c r="AU52" s="363"/>
    </row>
    <row r="53" spans="3:47" ht="12" customHeight="1" x14ac:dyDescent="0.3">
      <c r="C53" s="363"/>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c r="AJ53" s="363"/>
      <c r="AK53" s="363"/>
      <c r="AL53" s="363"/>
      <c r="AM53" s="363"/>
      <c r="AN53" s="363"/>
      <c r="AO53" s="363"/>
      <c r="AP53" s="363"/>
      <c r="AQ53" s="363"/>
      <c r="AR53" s="363"/>
      <c r="AS53" s="363"/>
      <c r="AT53" s="363"/>
      <c r="AU53" s="363"/>
    </row>
    <row r="54" spans="3:47" ht="12" customHeight="1" x14ac:dyDescent="0.3">
      <c r="C54" s="363"/>
      <c r="D54" s="363"/>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3"/>
    </row>
    <row r="55" spans="3:47" ht="12" customHeight="1" x14ac:dyDescent="0.3">
      <c r="C55" s="363"/>
      <c r="D55" s="363"/>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c r="AJ55" s="363"/>
      <c r="AK55" s="363"/>
      <c r="AL55" s="363"/>
      <c r="AM55" s="363"/>
      <c r="AN55" s="363"/>
      <c r="AO55" s="363"/>
      <c r="AP55" s="363"/>
      <c r="AQ55" s="363"/>
      <c r="AR55" s="363"/>
      <c r="AS55" s="363"/>
      <c r="AT55" s="363"/>
      <c r="AU55" s="363"/>
    </row>
    <row r="56" spans="3:47" ht="12" customHeight="1" x14ac:dyDescent="0.3">
      <c r="C56" s="363"/>
      <c r="D56" s="363"/>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c r="AJ56" s="363"/>
      <c r="AK56" s="363"/>
      <c r="AL56" s="363"/>
      <c r="AM56" s="363"/>
      <c r="AN56" s="363"/>
      <c r="AO56" s="363"/>
      <c r="AP56" s="363"/>
      <c r="AQ56" s="363"/>
      <c r="AR56" s="363"/>
      <c r="AS56" s="363"/>
      <c r="AT56" s="363"/>
      <c r="AU56" s="363"/>
    </row>
    <row r="57" spans="3:47" ht="12" customHeight="1" x14ac:dyDescent="0.3">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c r="AL57" s="363"/>
      <c r="AM57" s="363"/>
      <c r="AN57" s="363"/>
      <c r="AO57" s="363"/>
      <c r="AP57" s="363"/>
      <c r="AQ57" s="363"/>
      <c r="AR57" s="363"/>
      <c r="AS57" s="363"/>
      <c r="AT57" s="363"/>
      <c r="AU57" s="363"/>
    </row>
    <row r="58" spans="3:47" ht="12" customHeight="1" x14ac:dyDescent="0.3">
      <c r="C58" s="363"/>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O58" s="363"/>
      <c r="AP58" s="363"/>
      <c r="AQ58" s="363"/>
      <c r="AR58" s="363"/>
      <c r="AS58" s="363"/>
      <c r="AT58" s="363"/>
      <c r="AU58" s="363"/>
    </row>
    <row r="59" spans="3:47" ht="12" customHeight="1" x14ac:dyDescent="0.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O59" s="363"/>
      <c r="AP59" s="363"/>
      <c r="AQ59" s="363"/>
      <c r="AR59" s="363"/>
      <c r="AS59" s="363"/>
      <c r="AT59" s="363"/>
      <c r="AU59" s="363"/>
    </row>
    <row r="60" spans="3:47" ht="12" customHeight="1" x14ac:dyDescent="0.3">
      <c r="C60" s="363"/>
      <c r="D60" s="363"/>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c r="AJ60" s="363"/>
      <c r="AK60" s="363"/>
      <c r="AL60" s="363"/>
      <c r="AM60" s="363"/>
      <c r="AN60" s="363"/>
      <c r="AO60" s="363"/>
      <c r="AP60" s="363"/>
      <c r="AQ60" s="363"/>
      <c r="AR60" s="363"/>
      <c r="AS60" s="363"/>
      <c r="AT60" s="363"/>
      <c r="AU60" s="363"/>
    </row>
    <row r="61" spans="3:47" ht="12" customHeight="1" x14ac:dyDescent="0.3">
      <c r="C61" s="363"/>
      <c r="D61" s="363"/>
      <c r="E61" s="363"/>
      <c r="F61" s="363"/>
      <c r="G61" s="363"/>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3"/>
      <c r="AI61" s="363"/>
      <c r="AJ61" s="363"/>
      <c r="AK61" s="363"/>
      <c r="AL61" s="363"/>
      <c r="AM61" s="363"/>
      <c r="AN61" s="363"/>
      <c r="AO61" s="363"/>
      <c r="AP61" s="363"/>
      <c r="AQ61" s="363"/>
      <c r="AR61" s="363"/>
      <c r="AS61" s="363"/>
      <c r="AT61" s="363"/>
      <c r="AU61" s="363"/>
    </row>
    <row r="62" spans="3:47" ht="12" customHeight="1" x14ac:dyDescent="0.3">
      <c r="C62" s="363"/>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363"/>
      <c r="AP62" s="363"/>
      <c r="AQ62" s="363"/>
      <c r="AR62" s="363"/>
      <c r="AS62" s="363"/>
      <c r="AT62" s="363"/>
      <c r="AU62" s="363"/>
    </row>
    <row r="63" spans="3:47" ht="12" customHeight="1" x14ac:dyDescent="0.3">
      <c r="C63" s="363"/>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c r="AI63" s="363"/>
      <c r="AJ63" s="363"/>
      <c r="AK63" s="363"/>
      <c r="AL63" s="363"/>
      <c r="AM63" s="363"/>
      <c r="AN63" s="363"/>
      <c r="AO63" s="363"/>
      <c r="AP63" s="363"/>
      <c r="AQ63" s="363"/>
      <c r="AR63" s="363"/>
      <c r="AS63" s="363"/>
      <c r="AT63" s="363"/>
      <c r="AU63" s="363"/>
    </row>
    <row r="64" spans="3:47" ht="12" customHeight="1" x14ac:dyDescent="0.3">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3"/>
      <c r="AI64" s="363"/>
      <c r="AJ64" s="363"/>
      <c r="AK64" s="363"/>
      <c r="AL64" s="363"/>
      <c r="AM64" s="363"/>
      <c r="AN64" s="363"/>
      <c r="AO64" s="363"/>
      <c r="AP64" s="363"/>
      <c r="AQ64" s="363"/>
      <c r="AR64" s="363"/>
      <c r="AS64" s="363"/>
      <c r="AT64" s="363"/>
      <c r="AU64" s="363"/>
    </row>
    <row r="65" spans="1:56" ht="12" customHeight="1" x14ac:dyDescent="0.3">
      <c r="C65" s="363"/>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3"/>
      <c r="AI65" s="363"/>
      <c r="AJ65" s="363"/>
      <c r="AK65" s="363"/>
      <c r="AL65" s="363"/>
      <c r="AM65" s="363"/>
      <c r="AN65" s="363"/>
      <c r="AO65" s="363"/>
      <c r="AP65" s="363"/>
      <c r="AQ65" s="363"/>
      <c r="AR65" s="363"/>
      <c r="AS65" s="363"/>
      <c r="AT65" s="363"/>
      <c r="AU65" s="363"/>
    </row>
    <row r="66" spans="1:56" ht="12" customHeight="1" x14ac:dyDescent="0.3">
      <c r="D66" s="286" t="s">
        <v>1097</v>
      </c>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111"/>
      <c r="AX66" s="111"/>
      <c r="AY66" s="111"/>
      <c r="AZ66" s="111"/>
      <c r="BA66" s="111"/>
      <c r="BB66" s="111"/>
      <c r="BC66" s="111"/>
      <c r="BD66" s="111"/>
    </row>
    <row r="67" spans="1:56" ht="12" customHeight="1" x14ac:dyDescent="0.3">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111"/>
      <c r="AX67" s="111"/>
      <c r="AY67" s="111"/>
      <c r="AZ67" s="111"/>
      <c r="BA67" s="111"/>
      <c r="BB67" s="111"/>
      <c r="BC67" s="111"/>
      <c r="BD67" s="111"/>
    </row>
    <row r="68" spans="1:56" ht="12" customHeight="1" x14ac:dyDescent="0.3">
      <c r="AW68" s="111"/>
      <c r="AX68" s="111"/>
      <c r="AY68" s="111"/>
      <c r="AZ68" s="111"/>
      <c r="BA68" s="111"/>
      <c r="BB68" s="111"/>
      <c r="BC68" s="111"/>
      <c r="BD68" s="111"/>
    </row>
    <row r="69" spans="1:56" ht="12" customHeight="1" x14ac:dyDescent="0.3">
      <c r="C69" s="363"/>
      <c r="D69" s="363"/>
      <c r="E69" s="363"/>
      <c r="F69" s="363"/>
      <c r="G69" s="363"/>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363"/>
      <c r="AN69" s="363"/>
      <c r="AO69" s="363"/>
      <c r="AP69" s="363"/>
      <c r="AQ69" s="363"/>
      <c r="AR69" s="363"/>
      <c r="AS69" s="363"/>
      <c r="AT69" s="363"/>
      <c r="AU69" s="363"/>
    </row>
    <row r="70" spans="1:56" ht="12" customHeight="1" x14ac:dyDescent="0.3">
      <c r="C70" s="363"/>
      <c r="D70" s="363"/>
      <c r="E70" s="363"/>
      <c r="F70" s="363"/>
      <c r="G70" s="363"/>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3"/>
      <c r="AI70" s="363"/>
      <c r="AJ70" s="363"/>
      <c r="AK70" s="363"/>
      <c r="AL70" s="363"/>
      <c r="AM70" s="363"/>
      <c r="AN70" s="363"/>
      <c r="AO70" s="363"/>
      <c r="AP70" s="363"/>
      <c r="AQ70" s="363"/>
      <c r="AR70" s="363"/>
      <c r="AS70" s="363"/>
      <c r="AT70" s="363"/>
      <c r="AU70" s="363"/>
    </row>
    <row r="71" spans="1:56" ht="12" customHeight="1" x14ac:dyDescent="0.3">
      <c r="C71" s="363"/>
      <c r="D71" s="363"/>
      <c r="E71" s="363"/>
      <c r="F71" s="363"/>
      <c r="G71" s="363"/>
      <c r="H71" s="363"/>
      <c r="I71" s="363"/>
      <c r="J71" s="363"/>
      <c r="K71" s="363"/>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363"/>
      <c r="AN71" s="363"/>
      <c r="AO71" s="363"/>
      <c r="AP71" s="363"/>
      <c r="AQ71" s="363"/>
      <c r="AR71" s="363"/>
      <c r="AS71" s="363"/>
      <c r="AT71" s="363"/>
      <c r="AU71" s="363"/>
    </row>
    <row r="72" spans="1:56" ht="12" customHeight="1" x14ac:dyDescent="0.3">
      <c r="C72" s="363"/>
      <c r="D72" s="363"/>
      <c r="E72" s="363"/>
      <c r="F72" s="363"/>
      <c r="G72" s="363"/>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c r="AL72" s="363"/>
      <c r="AM72" s="363"/>
      <c r="AN72" s="363"/>
      <c r="AO72" s="363"/>
      <c r="AP72" s="363"/>
      <c r="AQ72" s="363"/>
      <c r="AR72" s="363"/>
      <c r="AS72" s="363"/>
      <c r="AT72" s="363"/>
      <c r="AU72" s="363"/>
    </row>
    <row r="73" spans="1:56" ht="12" customHeight="1" x14ac:dyDescent="0.3">
      <c r="C73" s="363"/>
      <c r="D73" s="363"/>
      <c r="E73" s="363"/>
      <c r="F73" s="363"/>
      <c r="G73" s="363"/>
      <c r="H73" s="363"/>
      <c r="I73" s="363"/>
      <c r="J73" s="363"/>
      <c r="K73" s="363"/>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3"/>
      <c r="AI73" s="363"/>
      <c r="AJ73" s="363"/>
      <c r="AK73" s="363"/>
      <c r="AL73" s="363"/>
      <c r="AM73" s="363"/>
      <c r="AN73" s="363"/>
      <c r="AO73" s="363"/>
      <c r="AP73" s="363"/>
      <c r="AQ73" s="363"/>
      <c r="AR73" s="363"/>
      <c r="AS73" s="363"/>
      <c r="AT73" s="363"/>
      <c r="AU73" s="363"/>
    </row>
    <row r="74" spans="1:56" ht="12" customHeight="1" x14ac:dyDescent="0.3">
      <c r="C74" s="363"/>
      <c r="D74" s="363"/>
      <c r="E74" s="363"/>
      <c r="F74" s="363"/>
      <c r="G74" s="363"/>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3"/>
      <c r="AI74" s="363"/>
      <c r="AJ74" s="363"/>
      <c r="AK74" s="363"/>
      <c r="AL74" s="363"/>
      <c r="AM74" s="363"/>
      <c r="AN74" s="363"/>
      <c r="AO74" s="363"/>
      <c r="AP74" s="363"/>
      <c r="AQ74" s="363"/>
      <c r="AR74" s="363"/>
      <c r="AS74" s="363"/>
      <c r="AT74" s="363"/>
      <c r="AU74" s="363"/>
    </row>
    <row r="75" spans="1:56" ht="12" customHeight="1" x14ac:dyDescent="0.3">
      <c r="C75" s="363"/>
      <c r="D75" s="363"/>
      <c r="E75" s="363"/>
      <c r="F75" s="363"/>
      <c r="G75" s="363"/>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3"/>
      <c r="AI75" s="363"/>
      <c r="AJ75" s="363"/>
      <c r="AK75" s="363"/>
      <c r="AL75" s="363"/>
      <c r="AM75" s="363"/>
      <c r="AN75" s="363"/>
      <c r="AO75" s="363"/>
      <c r="AP75" s="363"/>
      <c r="AQ75" s="363"/>
      <c r="AR75" s="363"/>
      <c r="AS75" s="363"/>
      <c r="AT75" s="363"/>
      <c r="AU75" s="363"/>
    </row>
    <row r="76" spans="1:56" ht="12" customHeight="1" x14ac:dyDescent="0.3">
      <c r="C76" s="363"/>
      <c r="D76" s="363"/>
      <c r="E76" s="363"/>
      <c r="F76" s="363"/>
      <c r="G76" s="363"/>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c r="AN76" s="363"/>
      <c r="AO76" s="363"/>
      <c r="AP76" s="363"/>
      <c r="AQ76" s="363"/>
      <c r="AR76" s="363"/>
      <c r="AS76" s="363"/>
      <c r="AT76" s="363"/>
      <c r="AU76" s="363"/>
    </row>
    <row r="77" spans="1:56" ht="12" customHeight="1" x14ac:dyDescent="0.3">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row>
    <row r="78" spans="1:56" ht="12" customHeight="1" x14ac:dyDescent="0.3">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row>
    <row r="79" spans="1:56" ht="12" customHeight="1" x14ac:dyDescent="0.3">
      <c r="C79" s="363"/>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363"/>
      <c r="AJ79" s="363"/>
      <c r="AK79" s="363"/>
      <c r="AL79" s="363"/>
      <c r="AM79" s="363"/>
      <c r="AN79" s="363"/>
      <c r="AO79" s="363"/>
      <c r="AP79" s="363"/>
      <c r="AQ79" s="363"/>
      <c r="AR79" s="363"/>
      <c r="AS79" s="363"/>
      <c r="AT79" s="363"/>
      <c r="AU79" s="363"/>
    </row>
    <row r="80" spans="1:56" ht="12" customHeight="1" x14ac:dyDescent="0.3">
      <c r="A80" s="310" t="s">
        <v>189</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c r="AF80" s="310"/>
      <c r="AG80" s="310"/>
      <c r="AH80" s="310"/>
      <c r="AI80" s="310"/>
      <c r="AJ80" s="310"/>
      <c r="AK80" s="310"/>
      <c r="AL80" s="310"/>
      <c r="AM80" s="310"/>
      <c r="AN80" s="310"/>
      <c r="AO80" s="310"/>
      <c r="AP80" s="310"/>
      <c r="AQ80" s="310"/>
      <c r="AR80" s="310"/>
      <c r="AS80" s="310"/>
      <c r="AT80" s="310"/>
      <c r="AU80" s="310"/>
      <c r="AV80" s="310"/>
    </row>
    <row r="82" spans="1:48" ht="12" customHeight="1" x14ac:dyDescent="0.3">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316" t="s">
        <v>186</v>
      </c>
      <c r="AO82" s="316"/>
      <c r="AP82" s="316"/>
      <c r="AQ82" s="316"/>
      <c r="AR82" s="94"/>
      <c r="AS82" s="316" t="s">
        <v>190</v>
      </c>
      <c r="AT82" s="316"/>
      <c r="AU82" s="316"/>
      <c r="AV82" s="316"/>
    </row>
    <row r="83" spans="1:48" ht="12" customHeight="1" x14ac:dyDescent="0.3">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316"/>
      <c r="AO83" s="316"/>
      <c r="AP83" s="316"/>
      <c r="AQ83" s="316"/>
      <c r="AR83" s="94"/>
      <c r="AS83" s="316"/>
      <c r="AT83" s="316"/>
      <c r="AU83" s="316"/>
      <c r="AV83" s="316"/>
    </row>
    <row r="84" spans="1:48" ht="12" customHeight="1" x14ac:dyDescent="0.3">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row>
    <row r="85" spans="1:48" ht="12" customHeight="1" x14ac:dyDescent="0.3">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row>
    <row r="86" spans="1:48" ht="12" customHeight="1" x14ac:dyDescent="0.3">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row>
    <row r="87" spans="1:48" ht="12" customHeight="1" x14ac:dyDescent="0.3">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row>
    <row r="88" spans="1:48" ht="12" customHeight="1" x14ac:dyDescent="0.3">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row>
    <row r="89" spans="1:48" ht="12" customHeight="1" x14ac:dyDescent="0.3">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row>
    <row r="90" spans="1:48" ht="12" customHeight="1" x14ac:dyDescent="0.3">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row>
    <row r="91" spans="1:48" ht="12" customHeight="1" x14ac:dyDescent="0.3">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row>
    <row r="92" spans="1:48" ht="12" customHeight="1" x14ac:dyDescent="0.3">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row>
    <row r="93" spans="1:48" ht="12" customHeight="1" x14ac:dyDescent="0.3">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row>
    <row r="94" spans="1:48" ht="12" customHeight="1" x14ac:dyDescent="0.3">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row>
    <row r="95" spans="1:48" ht="12" customHeight="1" x14ac:dyDescent="0.3">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row>
    <row r="96" spans="1:48" ht="12" customHeight="1" x14ac:dyDescent="0.3">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row>
    <row r="97" spans="1:48" ht="12" customHeight="1" x14ac:dyDescent="0.3">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row>
    <row r="98" spans="1:48" ht="12" customHeight="1" x14ac:dyDescent="0.3">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row>
    <row r="99" spans="1:48" ht="12" customHeight="1" x14ac:dyDescent="0.3">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row>
    <row r="100" spans="1:48" ht="12" customHeight="1" x14ac:dyDescent="0.3">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row>
    <row r="101" spans="1:48" ht="12" customHeight="1" x14ac:dyDescent="0.3">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row>
    <row r="102" spans="1:48" ht="12" customHeight="1" x14ac:dyDescent="0.3">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row>
    <row r="103" spans="1:48" ht="12" customHeight="1" x14ac:dyDescent="0.3">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row>
    <row r="104" spans="1:48" ht="12" customHeight="1" x14ac:dyDescent="0.3">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row>
    <row r="105" spans="1:48" ht="12" customHeight="1" x14ac:dyDescent="0.3">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row>
    <row r="106" spans="1:48" ht="12" customHeight="1" x14ac:dyDescent="0.3">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row>
    <row r="107" spans="1:48" ht="12" customHeight="1" x14ac:dyDescent="0.3">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row>
    <row r="108" spans="1:48" ht="12" customHeight="1" x14ac:dyDescent="0.3">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row>
    <row r="109" spans="1:48" ht="12" customHeight="1" x14ac:dyDescent="0.3">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row>
    <row r="110" spans="1:48" ht="12" customHeight="1" x14ac:dyDescent="0.3">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row>
    <row r="111" spans="1:48" ht="12" customHeight="1" x14ac:dyDescent="0.3">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row>
    <row r="112" spans="1:48" ht="12" customHeight="1" x14ac:dyDescent="0.3">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row>
    <row r="113" spans="1:48" ht="12" customHeight="1" x14ac:dyDescent="0.3">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row>
    <row r="114" spans="1:48" ht="12" customHeight="1" x14ac:dyDescent="0.3">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row>
    <row r="115" spans="1:48" ht="12" customHeight="1" x14ac:dyDescent="0.3">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row>
    <row r="116" spans="1:48" ht="12" customHeight="1" x14ac:dyDescent="0.3">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row>
    <row r="117" spans="1:48" ht="12" customHeight="1" x14ac:dyDescent="0.3">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row>
    <row r="118" spans="1:48" ht="12" customHeight="1" x14ac:dyDescent="0.3">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row>
    <row r="119" spans="1:48" ht="12" customHeight="1" x14ac:dyDescent="0.3">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row>
    <row r="120" spans="1:48" ht="12" customHeight="1" x14ac:dyDescent="0.3">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row>
    <row r="121" spans="1:48" ht="12" customHeight="1" x14ac:dyDescent="0.3">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3">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3">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3">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3">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3">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3">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3">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3">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3">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3">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3">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3">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3">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12" customHeight="1" x14ac:dyDescent="0.3">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12" customHeight="1" x14ac:dyDescent="0.3">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12" customHeight="1" x14ac:dyDescent="0.3">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1:48" ht="12" customHeight="1" x14ac:dyDescent="0.3">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1:48" ht="12" customHeight="1" x14ac:dyDescent="0.3">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1:48" ht="12" customHeight="1" x14ac:dyDescent="0.3">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1:48" ht="12" customHeight="1" x14ac:dyDescent="0.3">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row>
    <row r="142" spans="1:48" ht="12" customHeight="1" x14ac:dyDescent="0.3">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row>
    <row r="143" spans="1:48" ht="12" customHeight="1" x14ac:dyDescent="0.3">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row>
    <row r="144" spans="1:48" ht="12" customHeight="1" x14ac:dyDescent="0.3">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row>
    <row r="145" spans="1:48" ht="12" customHeight="1" x14ac:dyDescent="0.3">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row>
    <row r="146" spans="1:48" ht="12" customHeight="1" x14ac:dyDescent="0.3">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row>
    <row r="147" spans="1:48" ht="12" customHeight="1" x14ac:dyDescent="0.3">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row>
    <row r="148" spans="1:48" ht="12" customHeight="1" x14ac:dyDescent="0.3">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row>
    <row r="149" spans="1:48" ht="12" customHeight="1" x14ac:dyDescent="0.3">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row>
    <row r="150" spans="1:48" ht="12" customHeight="1" x14ac:dyDescent="0.3">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row>
    <row r="151" spans="1:48" ht="12" customHeight="1" x14ac:dyDescent="0.3">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row>
    <row r="152" spans="1:48" ht="12" customHeight="1" x14ac:dyDescent="0.3">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row>
    <row r="153" spans="1:48" ht="12" customHeight="1" x14ac:dyDescent="0.3">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row>
    <row r="154" spans="1:48" ht="12" customHeight="1" x14ac:dyDescent="0.3">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row>
    <row r="155" spans="1:48" ht="12" customHeight="1" x14ac:dyDescent="0.3">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row>
    <row r="156" spans="1:48" ht="12" customHeight="1" x14ac:dyDescent="0.3">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row>
    <row r="157" spans="1:48" ht="12" customHeight="1" x14ac:dyDescent="0.3">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row>
    <row r="158" spans="1:48" ht="12" customHeight="1" x14ac:dyDescent="0.3">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row>
    <row r="159" spans="1:48" ht="12" customHeight="1" x14ac:dyDescent="0.3">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row>
    <row r="160" spans="1:48" ht="12" customHeight="1" x14ac:dyDescent="0.3">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row>
    <row r="161" spans="1:48" ht="12" customHeight="1" x14ac:dyDescent="0.3">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row>
    <row r="162" spans="1:48" ht="12" customHeight="1" x14ac:dyDescent="0.3">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row>
    <row r="163" spans="1:48" ht="12" customHeight="1" x14ac:dyDescent="0.3">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row>
    <row r="164" spans="1:48" ht="12" customHeight="1" x14ac:dyDescent="0.3">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row>
    <row r="165" spans="1:48" ht="12" customHeight="1" x14ac:dyDescent="0.3">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row>
    <row r="166" spans="1:48" ht="12" customHeight="1" x14ac:dyDescent="0.3">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row>
    <row r="167" spans="1:48" ht="12" customHeight="1" x14ac:dyDescent="0.3">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row>
    <row r="168" spans="1:48" ht="12" customHeight="1" x14ac:dyDescent="0.3">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row>
    <row r="169" spans="1:48" ht="12" customHeight="1" x14ac:dyDescent="0.3">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row>
    <row r="170" spans="1:48" ht="12" customHeight="1" x14ac:dyDescent="0.3">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row>
    <row r="171" spans="1:48" ht="12" customHeight="1" x14ac:dyDescent="0.3">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row>
    <row r="172" spans="1:48" ht="12" customHeight="1" x14ac:dyDescent="0.3">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row>
    <row r="173" spans="1:48" ht="12" customHeight="1" x14ac:dyDescent="0.3">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row>
    <row r="174" spans="1:48" ht="12" customHeight="1" x14ac:dyDescent="0.3">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row>
    <row r="175" spans="1:48" ht="12" customHeight="1" x14ac:dyDescent="0.3">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row>
    <row r="176" spans="1:48" ht="12" customHeight="1" x14ac:dyDescent="0.3">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row>
    <row r="177" spans="1:48" ht="12" customHeight="1" x14ac:dyDescent="0.3">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row>
    <row r="178" spans="1:48" ht="12" customHeight="1" x14ac:dyDescent="0.3">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row>
    <row r="179" spans="1:48" ht="12" customHeight="1" x14ac:dyDescent="0.3">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row>
    <row r="180" spans="1:48" ht="12" customHeight="1" x14ac:dyDescent="0.3">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row>
    <row r="181" spans="1:48" ht="12" customHeight="1" x14ac:dyDescent="0.3">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row>
    <row r="182" spans="1:48" ht="12" customHeight="1" x14ac:dyDescent="0.3">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row>
    <row r="183" spans="1:48" ht="12" customHeight="1" x14ac:dyDescent="0.3">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row>
    <row r="184" spans="1:48" ht="12" customHeight="1" x14ac:dyDescent="0.3">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row>
    <row r="185" spans="1:48" ht="12" customHeight="1" x14ac:dyDescent="0.3">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row>
    <row r="186" spans="1:48" ht="12" customHeight="1" x14ac:dyDescent="0.3">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row>
    <row r="187" spans="1:48" ht="12" customHeight="1" x14ac:dyDescent="0.3">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row>
    <row r="188" spans="1:48" ht="12" customHeight="1" x14ac:dyDescent="0.3">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row>
    <row r="189" spans="1:48" ht="12" customHeight="1" x14ac:dyDescent="0.3">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row>
    <row r="190" spans="1:48" ht="12" customHeight="1" x14ac:dyDescent="0.3">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row>
    <row r="191" spans="1:48" ht="12" customHeight="1" x14ac:dyDescent="0.3">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row>
    <row r="192" spans="1:48" ht="12" customHeight="1" x14ac:dyDescent="0.3">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row>
    <row r="193" spans="1:48" ht="12" customHeight="1" x14ac:dyDescent="0.3">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row>
    <row r="194" spans="1:48" ht="12" customHeight="1" x14ac:dyDescent="0.3">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row>
    <row r="195" spans="1:48" ht="12" customHeight="1" x14ac:dyDescent="0.3">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row>
    <row r="196" spans="1:48" ht="12" customHeight="1" x14ac:dyDescent="0.3">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row>
    <row r="197" spans="1:48" ht="12" customHeight="1" x14ac:dyDescent="0.3">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row>
    <row r="198" spans="1:48" ht="12" customHeight="1" x14ac:dyDescent="0.3">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row>
    <row r="199" spans="1:48" ht="12" customHeight="1" x14ac:dyDescent="0.3">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row>
    <row r="200" spans="1:48" ht="12" customHeight="1" x14ac:dyDescent="0.3">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row>
  </sheetData>
  <mergeCells count="18">
    <mergeCell ref="A42:C44"/>
    <mergeCell ref="D42:AM44"/>
    <mergeCell ref="AN42:AV44"/>
    <mergeCell ref="AN82:AQ83"/>
    <mergeCell ref="AS82:AV83"/>
    <mergeCell ref="D45:AV46"/>
    <mergeCell ref="C48:AU65"/>
    <mergeCell ref="D66:AV67"/>
    <mergeCell ref="C69:AU79"/>
    <mergeCell ref="A80:AV80"/>
    <mergeCell ref="B8:AU12"/>
    <mergeCell ref="D14:AT15"/>
    <mergeCell ref="C17:AU39"/>
    <mergeCell ref="A40:AV40"/>
    <mergeCell ref="A1:C3"/>
    <mergeCell ref="D1:AM3"/>
    <mergeCell ref="AN1:AV3"/>
    <mergeCell ref="A5:AV7"/>
  </mergeCells>
  <phoneticPr fontId="0" type="noConversion"/>
  <conditionalFormatting sqref="C17:AU39">
    <cfRule type="cellIs" dxfId="238" priority="2" operator="equal">
      <formula>0</formula>
    </cfRule>
  </conditionalFormatting>
  <conditionalFormatting sqref="C48">
    <cfRule type="cellIs" dxfId="237" priority="3" operator="equal">
      <formula>0</formula>
    </cfRule>
  </conditionalFormatting>
  <conditionalFormatting sqref="B8">
    <cfRule type="cellIs" dxfId="236" priority="4" operator="equal">
      <formula>0</formula>
    </cfRule>
  </conditionalFormatting>
  <conditionalFormatting sqref="C69">
    <cfRule type="cellIs" dxfId="235" priority="5" operator="equal">
      <formula>0</formula>
    </cfRule>
  </conditionalFormatting>
  <hyperlinks>
    <hyperlink ref="AN82" location="Thématiques!Zone_d_impression" display="précédent"/>
    <hyperlink ref="AS82" location="Couverture_territoriale!A1" display="Suivant"/>
  </hyperlinks>
  <pageMargins left="0.70833333333333304" right="0.70833333333333304" top="0.74791666666666701" bottom="0.74791666666666701" header="0.51180555555555496" footer="0.51180555555555496"/>
  <pageSetup paperSize="9" firstPageNumber="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I1122"/>
  <sheetViews>
    <sheetView showGridLines="0" showRowColHeaders="0" zoomScale="95" zoomScaleNormal="95" workbookViewId="0">
      <pane ySplit="3" topLeftCell="A4" activePane="bottomLeft" state="frozen"/>
      <selection pane="bottomLeft" activeCell="AN30" sqref="AN30"/>
    </sheetView>
  </sheetViews>
  <sheetFormatPr baseColWidth="10" defaultColWidth="2.6640625" defaultRowHeight="14.4" x14ac:dyDescent="0.3"/>
  <cols>
    <col min="1" max="47" width="2.6640625" customWidth="1"/>
    <col min="48" max="48" width="4" customWidth="1"/>
    <col min="49" max="60" width="11.5546875" style="117" hidden="1" customWidth="1"/>
    <col min="61" max="61" width="2.6640625" style="103" customWidth="1"/>
    <col min="62" max="16384" width="2.6640625" style="104"/>
  </cols>
  <sheetData>
    <row r="1" spans="1:56" ht="12" customHeight="1" x14ac:dyDescent="0.3">
      <c r="A1" s="285"/>
      <c r="B1" s="285"/>
      <c r="C1" s="285"/>
      <c r="D1" s="286" t="str">
        <f>'Page de garde'!D1:AM3</f>
        <v>Appel à projets commun 2025</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364" t="s">
        <v>838</v>
      </c>
      <c r="AO1" s="364"/>
      <c r="AP1" s="364"/>
      <c r="AQ1" s="364"/>
      <c r="AR1" s="364"/>
      <c r="AS1" s="364"/>
      <c r="AT1" s="364"/>
      <c r="AU1" s="364"/>
      <c r="AV1" s="364"/>
    </row>
    <row r="2" spans="1:56" ht="12" customHeight="1" x14ac:dyDescent="0.3">
      <c r="A2" s="285"/>
      <c r="B2" s="285"/>
      <c r="C2" s="285"/>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364"/>
      <c r="AO2" s="364"/>
      <c r="AP2" s="364"/>
      <c r="AQ2" s="364"/>
      <c r="AR2" s="364"/>
      <c r="AS2" s="364"/>
      <c r="AT2" s="364"/>
      <c r="AU2" s="364"/>
      <c r="AV2" s="364"/>
    </row>
    <row r="3" spans="1:56" ht="12" customHeight="1" x14ac:dyDescent="0.3">
      <c r="A3" s="285"/>
      <c r="B3" s="285"/>
      <c r="C3" s="285"/>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364"/>
      <c r="AO3" s="364"/>
      <c r="AP3" s="364"/>
      <c r="AQ3" s="364"/>
      <c r="AR3" s="364"/>
      <c r="AS3" s="364"/>
      <c r="AT3" s="364"/>
      <c r="AU3" s="364"/>
      <c r="AV3" s="364"/>
    </row>
    <row r="5" spans="1:56" ht="12" customHeight="1" x14ac:dyDescent="0.3">
      <c r="A5" s="287" t="s">
        <v>140</v>
      </c>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row>
    <row r="6" spans="1:56" ht="12" customHeight="1" x14ac:dyDescent="0.3">
      <c r="A6" s="287"/>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row>
    <row r="7" spans="1:56" ht="12" customHeight="1" x14ac:dyDescent="0.3">
      <c r="A7" s="287"/>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row>
    <row r="8" spans="1:56" ht="12" customHeight="1" x14ac:dyDescent="0.3">
      <c r="B8" s="349" t="str">
        <f>CONCATENATE(Identification!B10)</f>
        <v/>
      </c>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row>
    <row r="9" spans="1:56" ht="12" customHeight="1" x14ac:dyDescent="0.3">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row>
    <row r="10" spans="1:56" ht="12" customHeight="1" x14ac:dyDescent="0.3">
      <c r="B10" s="349"/>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row>
    <row r="11" spans="1:56" ht="12" customHeight="1" x14ac:dyDescent="0.3">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row>
    <row r="12" spans="1:56" ht="12" customHeight="1" x14ac:dyDescent="0.3">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row>
    <row r="14" spans="1:56" ht="12" customHeight="1" x14ac:dyDescent="0.3">
      <c r="D14" s="286" t="s">
        <v>839</v>
      </c>
      <c r="E14" s="286"/>
      <c r="F14" s="286"/>
      <c r="G14" s="286"/>
      <c r="H14" s="286"/>
      <c r="I14" s="286"/>
      <c r="J14" s="286"/>
      <c r="K14" s="286"/>
      <c r="L14" s="286"/>
      <c r="M14" s="96"/>
      <c r="N14" s="96"/>
      <c r="O14" s="96"/>
      <c r="P14" s="96"/>
      <c r="Q14" s="96"/>
      <c r="R14" s="96"/>
      <c r="S14" s="365" t="s">
        <v>840</v>
      </c>
      <c r="T14" s="365"/>
      <c r="U14" s="365"/>
      <c r="V14" s="365"/>
      <c r="W14" s="365"/>
      <c r="X14" s="365"/>
      <c r="Y14" s="96"/>
      <c r="Z14" s="366"/>
      <c r="AA14" s="366"/>
      <c r="AB14" s="96"/>
      <c r="AC14" s="365" t="s">
        <v>841</v>
      </c>
      <c r="AD14" s="365"/>
      <c r="AE14" s="365"/>
      <c r="AF14" s="365"/>
      <c r="AG14" s="365"/>
      <c r="AH14" s="365"/>
      <c r="AI14" s="96"/>
      <c r="AJ14" s="366"/>
      <c r="AK14" s="366"/>
      <c r="AL14" s="96"/>
      <c r="AM14" s="365" t="s">
        <v>842</v>
      </c>
      <c r="AN14" s="365"/>
      <c r="AO14" s="365"/>
      <c r="AP14" s="365"/>
      <c r="AQ14" s="365"/>
      <c r="AR14" s="365"/>
      <c r="AS14" s="96"/>
      <c r="AT14" s="366"/>
      <c r="AU14" s="366"/>
      <c r="AX14" s="367" t="e">
        <f>VLOOKUP(#REF!,Liste!$A:$B,2,0)</f>
        <v>#REF!</v>
      </c>
      <c r="AY14" s="367"/>
      <c r="AZ14" s="367" t="e">
        <f>VLOOKUP(#REF!,Liste!$A:$B,2,0)</f>
        <v>#REF!</v>
      </c>
      <c r="BA14" s="367"/>
      <c r="BB14" s="367" t="e">
        <f>VLOOKUP(#REF!,Liste!$A:$B,2,0)</f>
        <v>#REF!</v>
      </c>
      <c r="BC14" s="367"/>
      <c r="BD14" s="118"/>
    </row>
    <row r="15" spans="1:56" ht="12" customHeight="1" x14ac:dyDescent="0.3">
      <c r="D15" s="286"/>
      <c r="E15" s="286"/>
      <c r="F15" s="286"/>
      <c r="G15" s="286"/>
      <c r="H15" s="286"/>
      <c r="I15" s="286"/>
      <c r="J15" s="286"/>
      <c r="K15" s="286"/>
      <c r="L15" s="286"/>
      <c r="M15" s="96"/>
      <c r="N15" s="96"/>
      <c r="O15" s="96"/>
      <c r="P15" s="96"/>
      <c r="Q15" s="96"/>
      <c r="R15" s="96"/>
      <c r="S15" s="365"/>
      <c r="T15" s="365"/>
      <c r="U15" s="365"/>
      <c r="V15" s="365"/>
      <c r="W15" s="365"/>
      <c r="X15" s="365"/>
      <c r="Y15" s="96"/>
      <c r="Z15" s="366"/>
      <c r="AA15" s="366"/>
      <c r="AB15" s="96"/>
      <c r="AC15" s="365"/>
      <c r="AD15" s="365"/>
      <c r="AE15" s="365"/>
      <c r="AF15" s="365"/>
      <c r="AG15" s="365"/>
      <c r="AH15" s="365"/>
      <c r="AI15" s="96"/>
      <c r="AJ15" s="366"/>
      <c r="AK15" s="366"/>
      <c r="AL15" s="96"/>
      <c r="AM15" s="365"/>
      <c r="AN15" s="365"/>
      <c r="AO15" s="365"/>
      <c r="AP15" s="365"/>
      <c r="AQ15" s="365"/>
      <c r="AR15" s="365"/>
      <c r="AS15" s="96"/>
      <c r="AT15" s="366"/>
      <c r="AU15" s="366"/>
      <c r="AX15" s="367"/>
      <c r="AY15" s="367"/>
      <c r="AZ15" s="367"/>
      <c r="BA15" s="367"/>
      <c r="BB15" s="367"/>
      <c r="BC15" s="367"/>
      <c r="BD15" s="118"/>
    </row>
    <row r="16" spans="1:56" ht="12" customHeight="1" x14ac:dyDescent="0.3">
      <c r="D16" s="119"/>
      <c r="E16" s="119"/>
      <c r="F16" s="119"/>
      <c r="G16" s="119"/>
      <c r="H16" s="119"/>
      <c r="I16" s="119"/>
      <c r="J16" s="119"/>
      <c r="K16" s="119"/>
      <c r="L16" s="119"/>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row>
    <row r="17" spans="4:58" ht="12" customHeight="1" x14ac:dyDescent="0.3">
      <c r="L17" s="119"/>
      <c r="AB17" s="96"/>
      <c r="AC17" s="96"/>
      <c r="AD17" s="96"/>
      <c r="AE17" s="96"/>
      <c r="AF17" s="96"/>
      <c r="AG17" s="96"/>
      <c r="AH17" s="96"/>
      <c r="AI17" s="96"/>
      <c r="AJ17" s="96"/>
      <c r="AK17" s="96"/>
      <c r="AL17" s="96"/>
      <c r="AV17" s="96"/>
    </row>
    <row r="18" spans="4:58" ht="12" customHeight="1" x14ac:dyDescent="0.3">
      <c r="P18" s="96"/>
      <c r="S18" s="365" t="s">
        <v>843</v>
      </c>
      <c r="T18" s="365"/>
      <c r="U18" s="365"/>
      <c r="V18" s="365"/>
      <c r="W18" s="365"/>
      <c r="X18" s="365"/>
      <c r="Y18" s="96"/>
      <c r="Z18" s="366"/>
      <c r="AA18" s="366"/>
      <c r="AC18" s="368" t="s">
        <v>844</v>
      </c>
      <c r="AD18" s="368"/>
      <c r="AE18" s="368"/>
      <c r="AF18" s="368"/>
      <c r="AG18" s="368"/>
      <c r="AH18" s="368"/>
      <c r="AI18" s="368"/>
      <c r="AJ18" s="368"/>
      <c r="AK18" s="368"/>
      <c r="AL18" s="368"/>
      <c r="AM18" s="368"/>
      <c r="AN18" s="368"/>
      <c r="AO18" s="368"/>
      <c r="AP18" s="368"/>
      <c r="AQ18" s="368"/>
      <c r="AR18" s="368"/>
      <c r="AT18" s="366"/>
      <c r="AU18" s="366"/>
      <c r="AV18" s="96"/>
      <c r="AX18" s="367" t="e">
        <f>VLOOKUP(Z14,Liste!$A:$B,2,0)</f>
        <v>#N/A</v>
      </c>
      <c r="AY18" s="367"/>
      <c r="AZ18" s="367" t="e">
        <f>VLOOKUP(AJ14,Liste!$A:$B,2,0)</f>
        <v>#N/A</v>
      </c>
      <c r="BA18" s="367"/>
      <c r="BB18" s="367" t="e">
        <f>VLOOKUP(AT14,Liste!$A:$B,2,0)</f>
        <v>#N/A</v>
      </c>
      <c r="BC18" s="367"/>
      <c r="BD18" s="118"/>
    </row>
    <row r="19" spans="4:58" ht="12" customHeight="1" x14ac:dyDescent="0.3">
      <c r="S19" s="365"/>
      <c r="T19" s="365"/>
      <c r="U19" s="365"/>
      <c r="V19" s="365"/>
      <c r="W19" s="365"/>
      <c r="X19" s="365"/>
      <c r="Y19" s="96"/>
      <c r="Z19" s="366"/>
      <c r="AA19" s="366"/>
      <c r="AC19" s="368"/>
      <c r="AD19" s="368"/>
      <c r="AE19" s="368"/>
      <c r="AF19" s="368"/>
      <c r="AG19" s="368"/>
      <c r="AH19" s="368"/>
      <c r="AI19" s="368"/>
      <c r="AJ19" s="368"/>
      <c r="AK19" s="368"/>
      <c r="AL19" s="368"/>
      <c r="AM19" s="368"/>
      <c r="AN19" s="368"/>
      <c r="AO19" s="368"/>
      <c r="AP19" s="368"/>
      <c r="AQ19" s="368"/>
      <c r="AR19" s="368"/>
      <c r="AT19" s="366"/>
      <c r="AU19" s="366"/>
      <c r="AX19" s="367"/>
      <c r="AY19" s="367"/>
      <c r="AZ19" s="367"/>
      <c r="BA19" s="367"/>
      <c r="BB19" s="367"/>
      <c r="BC19" s="367"/>
      <c r="BD19" s="118"/>
    </row>
    <row r="20" spans="4:58" ht="12" customHeight="1" x14ac:dyDescent="0.3">
      <c r="AX20" s="120"/>
      <c r="AY20" s="120"/>
      <c r="AZ20" s="120"/>
      <c r="BA20" s="120"/>
      <c r="BB20" s="120"/>
      <c r="BC20" s="120"/>
      <c r="BD20" s="118"/>
    </row>
    <row r="21" spans="4:58" ht="12" customHeight="1" x14ac:dyDescent="0.3">
      <c r="AX21" s="121"/>
      <c r="AY21" s="121"/>
      <c r="AZ21" s="120"/>
      <c r="BA21" s="121"/>
      <c r="BB21" s="121"/>
      <c r="BC21" s="120"/>
      <c r="BD21" s="118"/>
    </row>
    <row r="22" spans="4:58" ht="12" customHeight="1" x14ac:dyDescent="0.3">
      <c r="AX22" s="367" t="e">
        <f>VLOOKUP(Z18,Liste!$A:$B,2,0)</f>
        <v>#N/A</v>
      </c>
      <c r="AY22" s="367"/>
      <c r="AZ22" s="120"/>
      <c r="BA22" s="121"/>
      <c r="BB22" s="367" t="e">
        <f>VLOOKUP(AT18,Liste!$A:$B,2,0)</f>
        <v>#N/A</v>
      </c>
      <c r="BC22" s="367"/>
      <c r="BD22" s="118"/>
    </row>
    <row r="23" spans="4:58" ht="12" customHeight="1" x14ac:dyDescent="0.3">
      <c r="AX23" s="367"/>
      <c r="AY23" s="367"/>
      <c r="BA23" s="121"/>
      <c r="BB23" s="367"/>
      <c r="BC23" s="367"/>
    </row>
    <row r="24" spans="4:58" ht="12" customHeight="1" x14ac:dyDescent="0.3">
      <c r="D24" s="286" t="s">
        <v>845</v>
      </c>
      <c r="E24" s="286"/>
      <c r="F24" s="286"/>
      <c r="G24" s="286"/>
      <c r="H24" s="286"/>
      <c r="I24" s="286"/>
      <c r="J24" s="286"/>
      <c r="K24" s="286"/>
      <c r="L24" s="286"/>
      <c r="M24" s="286"/>
      <c r="N24" s="286"/>
      <c r="O24" s="286"/>
      <c r="P24" s="286"/>
      <c r="Q24" s="96"/>
      <c r="R24" s="96"/>
      <c r="U24" s="365" t="s">
        <v>846</v>
      </c>
      <c r="V24" s="365"/>
      <c r="W24" s="365"/>
      <c r="X24" s="365"/>
      <c r="Y24" s="365"/>
      <c r="Z24" s="365"/>
      <c r="AB24" s="369"/>
      <c r="AC24" s="369"/>
      <c r="AD24" s="369"/>
      <c r="AE24" s="369"/>
      <c r="AF24" s="369"/>
      <c r="AG24" s="369"/>
      <c r="AJ24" s="286" t="s">
        <v>847</v>
      </c>
      <c r="AK24" s="286"/>
      <c r="AL24" s="286"/>
      <c r="AM24" s="286"/>
      <c r="AN24" s="286"/>
      <c r="AO24" s="287" t="s">
        <v>848</v>
      </c>
      <c r="AP24" s="370"/>
      <c r="AQ24" s="370"/>
      <c r="AR24" s="119"/>
      <c r="AS24" s="287" t="s">
        <v>849</v>
      </c>
      <c r="AT24" s="370"/>
      <c r="AU24" s="370"/>
      <c r="AZ24" s="367"/>
      <c r="BA24" s="367"/>
    </row>
    <row r="25" spans="4:58" ht="12" customHeight="1" x14ac:dyDescent="0.3">
      <c r="D25" s="286"/>
      <c r="E25" s="286"/>
      <c r="F25" s="286"/>
      <c r="G25" s="286"/>
      <c r="H25" s="286"/>
      <c r="I25" s="286"/>
      <c r="J25" s="286"/>
      <c r="K25" s="286"/>
      <c r="L25" s="286"/>
      <c r="M25" s="286"/>
      <c r="N25" s="286"/>
      <c r="O25" s="286"/>
      <c r="P25" s="286"/>
      <c r="Q25" s="96"/>
      <c r="R25" s="96"/>
      <c r="U25" s="365"/>
      <c r="V25" s="365"/>
      <c r="W25" s="365"/>
      <c r="X25" s="365"/>
      <c r="Y25" s="365"/>
      <c r="Z25" s="365"/>
      <c r="AB25" s="369"/>
      <c r="AC25" s="369"/>
      <c r="AD25" s="369"/>
      <c r="AE25" s="369"/>
      <c r="AF25" s="369"/>
      <c r="AG25" s="369"/>
      <c r="AJ25" s="286"/>
      <c r="AK25" s="286"/>
      <c r="AL25" s="286"/>
      <c r="AM25" s="286"/>
      <c r="AN25" s="286"/>
      <c r="AO25" s="287"/>
      <c r="AP25" s="370"/>
      <c r="AQ25" s="370"/>
      <c r="AS25" s="287"/>
      <c r="AT25" s="370"/>
      <c r="AU25" s="370"/>
      <c r="AZ25" s="367"/>
      <c r="BA25" s="367"/>
    </row>
    <row r="26" spans="4:58" ht="12" customHeight="1" x14ac:dyDescent="0.3">
      <c r="AB26" s="122"/>
      <c r="AC26" s="122"/>
      <c r="AD26" s="122"/>
      <c r="AE26" s="122"/>
      <c r="AF26" s="122"/>
      <c r="AG26" s="122"/>
      <c r="AZ26" s="120"/>
      <c r="BA26" s="120"/>
    </row>
    <row r="27" spans="4:58" ht="12" customHeight="1" x14ac:dyDescent="0.3">
      <c r="AZ27" s="120"/>
      <c r="BA27" s="120"/>
    </row>
    <row r="28" spans="4:58" ht="12" customHeight="1" x14ac:dyDescent="0.3">
      <c r="M28" s="375" t="s">
        <v>850</v>
      </c>
      <c r="N28" s="375"/>
      <c r="O28" s="375"/>
      <c r="P28" s="375"/>
      <c r="Q28" s="375"/>
      <c r="R28" s="375"/>
      <c r="S28" s="375"/>
      <c r="U28" s="372" t="s">
        <v>851</v>
      </c>
      <c r="V28" s="372"/>
      <c r="W28" s="372"/>
      <c r="X28" s="372"/>
      <c r="Y28" s="372"/>
      <c r="Z28" s="372"/>
      <c r="AB28" s="369"/>
      <c r="AC28" s="369"/>
      <c r="AD28" s="369"/>
      <c r="AE28" s="369"/>
      <c r="AF28" s="369"/>
      <c r="AG28" s="369"/>
      <c r="AX28" s="371">
        <f>AB24</f>
        <v>0</v>
      </c>
      <c r="AY28" s="371"/>
      <c r="AZ28" s="371"/>
      <c r="BA28" s="371">
        <f>AP24</f>
        <v>0</v>
      </c>
      <c r="BB28" s="371"/>
      <c r="BC28" s="371"/>
      <c r="BD28" s="371">
        <f>AT24</f>
        <v>0</v>
      </c>
      <c r="BE28" s="371"/>
      <c r="BF28" s="371"/>
    </row>
    <row r="29" spans="4:58" ht="12" customHeight="1" x14ac:dyDescent="0.3">
      <c r="M29" s="375"/>
      <c r="N29" s="375"/>
      <c r="O29" s="375"/>
      <c r="P29" s="375"/>
      <c r="Q29" s="375"/>
      <c r="R29" s="375"/>
      <c r="S29" s="375"/>
      <c r="U29" s="372"/>
      <c r="V29" s="372"/>
      <c r="W29" s="372"/>
      <c r="X29" s="372"/>
      <c r="Y29" s="372"/>
      <c r="Z29" s="372"/>
      <c r="AB29" s="369"/>
      <c r="AC29" s="369"/>
      <c r="AD29" s="369"/>
      <c r="AE29" s="369"/>
      <c r="AF29" s="369"/>
      <c r="AG29" s="369"/>
      <c r="AX29" s="371"/>
      <c r="AY29" s="371"/>
      <c r="AZ29" s="371"/>
      <c r="BA29" s="371"/>
      <c r="BB29" s="371"/>
      <c r="BC29" s="371"/>
      <c r="BD29" s="371"/>
      <c r="BE29" s="371"/>
      <c r="BF29" s="371"/>
    </row>
    <row r="30" spans="4:58" ht="12" customHeight="1" x14ac:dyDescent="0.3">
      <c r="M30" s="375"/>
      <c r="N30" s="375"/>
      <c r="O30" s="375"/>
      <c r="P30" s="375"/>
      <c r="Q30" s="375"/>
      <c r="R30" s="375"/>
      <c r="S30" s="375"/>
    </row>
    <row r="31" spans="4:58" ht="12" customHeight="1" x14ac:dyDescent="0.3">
      <c r="M31" s="375"/>
      <c r="N31" s="375"/>
      <c r="O31" s="375"/>
      <c r="P31" s="375"/>
      <c r="Q31" s="375"/>
      <c r="R31" s="375"/>
      <c r="S31" s="375"/>
      <c r="U31" s="372" t="s">
        <v>852</v>
      </c>
      <c r="V31" s="372"/>
      <c r="W31" s="372"/>
      <c r="X31" s="372"/>
      <c r="Y31" s="372"/>
      <c r="Z31" s="372"/>
      <c r="AB31" s="369"/>
      <c r="AC31" s="369"/>
      <c r="AD31" s="369"/>
      <c r="AE31" s="369"/>
      <c r="AF31" s="369"/>
      <c r="AG31" s="369"/>
    </row>
    <row r="32" spans="4:58" ht="12" customHeight="1" x14ac:dyDescent="0.3">
      <c r="M32" s="375"/>
      <c r="N32" s="375"/>
      <c r="O32" s="375"/>
      <c r="P32" s="375"/>
      <c r="Q32" s="375"/>
      <c r="R32" s="375"/>
      <c r="S32" s="375"/>
      <c r="U32" s="372"/>
      <c r="V32" s="372"/>
      <c r="W32" s="372"/>
      <c r="X32" s="372"/>
      <c r="Y32" s="372"/>
      <c r="Z32" s="372"/>
      <c r="AB32" s="369"/>
      <c r="AC32" s="369"/>
      <c r="AD32" s="369"/>
      <c r="AE32" s="369"/>
      <c r="AF32" s="369"/>
      <c r="AG32" s="369"/>
      <c r="AX32" s="371">
        <f>AB28</f>
        <v>0</v>
      </c>
      <c r="AY32" s="371"/>
      <c r="AZ32" s="371"/>
    </row>
    <row r="33" spans="1:56" ht="12" customHeight="1" x14ac:dyDescent="0.3">
      <c r="AX33" s="371"/>
      <c r="AY33" s="371"/>
      <c r="AZ33" s="371"/>
    </row>
    <row r="34" spans="1:56" ht="18" customHeight="1" x14ac:dyDescent="0.3">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row>
    <row r="35" spans="1:56" ht="18" customHeight="1" x14ac:dyDescent="0.3">
      <c r="AX35" s="371">
        <f>AB31</f>
        <v>0</v>
      </c>
      <c r="AY35" s="371"/>
      <c r="AZ35" s="371"/>
    </row>
    <row r="36" spans="1:56" ht="18" customHeight="1" x14ac:dyDescent="0.3">
      <c r="B36" s="112"/>
      <c r="C36" s="112"/>
      <c r="D36" s="287" t="str">
        <f>$D$1</f>
        <v>Appel à projets commun 2025</v>
      </c>
      <c r="E36" s="287"/>
      <c r="F36" s="287"/>
      <c r="G36" s="287"/>
      <c r="H36" s="287"/>
      <c r="I36" s="287"/>
      <c r="J36" s="287"/>
      <c r="K36" s="287"/>
      <c r="L36" s="287"/>
      <c r="M36" s="287"/>
      <c r="N36" s="287"/>
      <c r="O36" s="287"/>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364" t="s">
        <v>838</v>
      </c>
      <c r="AO36" s="364"/>
      <c r="AP36" s="364"/>
      <c r="AQ36" s="364"/>
      <c r="AR36" s="364"/>
      <c r="AS36" s="364"/>
      <c r="AT36" s="364"/>
      <c r="AU36" s="364"/>
      <c r="AV36" s="364"/>
      <c r="AX36" s="371"/>
      <c r="AY36" s="371"/>
      <c r="AZ36" s="371"/>
    </row>
    <row r="37" spans="1:56" ht="18" customHeight="1" x14ac:dyDescent="0.3">
      <c r="B37" s="112"/>
      <c r="C37" s="112"/>
      <c r="D37" s="287"/>
      <c r="E37" s="287"/>
      <c r="F37" s="287"/>
      <c r="G37" s="287"/>
      <c r="H37" s="287"/>
      <c r="I37" s="287"/>
      <c r="J37" s="287"/>
      <c r="K37" s="287"/>
      <c r="L37" s="287"/>
      <c r="M37" s="287"/>
      <c r="N37" s="287"/>
      <c r="O37" s="287"/>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364"/>
      <c r="AO37" s="364"/>
      <c r="AP37" s="364"/>
      <c r="AQ37" s="364"/>
      <c r="AR37" s="364"/>
      <c r="AS37" s="364"/>
      <c r="AT37" s="364"/>
      <c r="AU37" s="364"/>
      <c r="AV37" s="364"/>
    </row>
    <row r="38" spans="1:56" ht="12" customHeight="1" x14ac:dyDescent="0.3">
      <c r="A38" s="101" t="s">
        <v>853</v>
      </c>
      <c r="B38" s="112"/>
      <c r="C38" s="112"/>
      <c r="D38" s="287"/>
      <c r="E38" s="287"/>
      <c r="F38" s="287"/>
      <c r="G38" s="287"/>
      <c r="H38" s="287"/>
      <c r="I38" s="287"/>
      <c r="J38" s="287"/>
      <c r="K38" s="287"/>
      <c r="L38" s="287"/>
      <c r="M38" s="287"/>
      <c r="N38" s="287"/>
      <c r="O38" s="287"/>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364"/>
      <c r="AO38" s="364"/>
      <c r="AP38" s="364"/>
      <c r="AQ38" s="364"/>
      <c r="AR38" s="364"/>
      <c r="AS38" s="364"/>
      <c r="AT38" s="364"/>
      <c r="AU38" s="364"/>
      <c r="AV38" s="364"/>
    </row>
    <row r="39" spans="1:56" ht="12" customHeight="1" x14ac:dyDescent="0.3">
      <c r="D39" s="286" t="s">
        <v>854</v>
      </c>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row>
    <row r="40" spans="1:56" ht="12" customHeight="1" x14ac:dyDescent="0.3">
      <c r="A40" s="112"/>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row>
    <row r="41" spans="1:56" ht="12" customHeight="1" x14ac:dyDescent="0.3">
      <c r="A41" s="112"/>
      <c r="B41" s="373" t="str">
        <f>IF(D41=0,"",1)</f>
        <v/>
      </c>
      <c r="C41" s="373"/>
      <c r="D41" s="374"/>
      <c r="E41" s="374"/>
      <c r="F41" s="374"/>
      <c r="G41" s="374"/>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374"/>
      <c r="AU41" s="374"/>
    </row>
    <row r="42" spans="1:56" ht="12" customHeight="1" x14ac:dyDescent="0.3">
      <c r="A42" s="112"/>
      <c r="B42" s="373"/>
      <c r="C42" s="373"/>
      <c r="D42" s="374"/>
      <c r="E42" s="374"/>
      <c r="F42" s="374"/>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74"/>
      <c r="AU42" s="374"/>
    </row>
    <row r="43" spans="1:56" ht="12" customHeight="1" x14ac:dyDescent="0.3">
      <c r="B43" s="373" t="str">
        <f>IF(D43=0,"",B41+1)</f>
        <v/>
      </c>
      <c r="C43" s="373"/>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74"/>
      <c r="AU43" s="374"/>
      <c r="AW43" s="118"/>
      <c r="AX43" s="118"/>
      <c r="AY43" s="118"/>
      <c r="AZ43" s="118"/>
      <c r="BA43" s="118"/>
      <c r="BB43" s="118"/>
      <c r="BC43" s="118"/>
      <c r="BD43" s="118"/>
    </row>
    <row r="44" spans="1:56" ht="12" customHeight="1" x14ac:dyDescent="0.3">
      <c r="B44" s="373"/>
      <c r="C44" s="373"/>
      <c r="D44" s="374"/>
      <c r="E44" s="374"/>
      <c r="F44" s="374"/>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374"/>
      <c r="AU44" s="374"/>
      <c r="AW44" s="118"/>
      <c r="AX44" s="118"/>
      <c r="AY44" s="118"/>
      <c r="AZ44" s="118"/>
      <c r="BA44" s="118"/>
      <c r="BB44" s="118"/>
      <c r="BC44" s="118"/>
      <c r="BD44" s="118"/>
    </row>
    <row r="45" spans="1:56" ht="10.95" customHeight="1" x14ac:dyDescent="0.3">
      <c r="B45" s="373" t="str">
        <f>IF(D45=0,"",B43+1)</f>
        <v/>
      </c>
      <c r="C45" s="373"/>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row>
    <row r="46" spans="1:56" ht="10.95" customHeight="1" x14ac:dyDescent="0.3">
      <c r="B46" s="373"/>
      <c r="C46" s="373"/>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c r="AU46" s="374"/>
    </row>
    <row r="47" spans="1:56" ht="10.95" customHeight="1" x14ac:dyDescent="0.3">
      <c r="B47" s="373" t="str">
        <f>IF(D47=0,"",B45+1)</f>
        <v/>
      </c>
      <c r="C47" s="373"/>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row>
    <row r="48" spans="1:56" ht="10.95" customHeight="1" x14ac:dyDescent="0.3">
      <c r="B48" s="373"/>
      <c r="C48" s="373"/>
      <c r="D48" s="374"/>
      <c r="E48" s="374"/>
      <c r="F48" s="374"/>
      <c r="G48" s="374"/>
      <c r="H48" s="374"/>
      <c r="I48" s="374"/>
      <c r="J48" s="374"/>
      <c r="K48" s="374"/>
      <c r="L48" s="374"/>
      <c r="M48" s="374"/>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74"/>
      <c r="AU48" s="374"/>
    </row>
    <row r="49" spans="2:56" ht="10.95" customHeight="1" x14ac:dyDescent="0.3">
      <c r="B49" s="373" t="str">
        <f>IF(D49=0,"",B47+1)</f>
        <v/>
      </c>
      <c r="C49" s="373"/>
      <c r="D49" s="374"/>
      <c r="E49" s="374"/>
      <c r="F49" s="374"/>
      <c r="G49" s="374"/>
      <c r="H49" s="374"/>
      <c r="I49" s="374"/>
      <c r="J49" s="374"/>
      <c r="K49" s="374"/>
      <c r="L49" s="374"/>
      <c r="M49" s="374"/>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4"/>
      <c r="AN49" s="374"/>
      <c r="AO49" s="374"/>
      <c r="AP49" s="374"/>
      <c r="AQ49" s="374"/>
      <c r="AR49" s="374"/>
      <c r="AS49" s="374"/>
      <c r="AT49" s="374"/>
      <c r="AU49" s="374"/>
    </row>
    <row r="50" spans="2:56" ht="10.95" customHeight="1" x14ac:dyDescent="0.3">
      <c r="B50" s="373"/>
      <c r="C50" s="373"/>
      <c r="D50" s="374"/>
      <c r="E50" s="374"/>
      <c r="F50" s="374"/>
      <c r="G50" s="374"/>
      <c r="H50" s="374"/>
      <c r="I50" s="374"/>
      <c r="J50" s="374"/>
      <c r="K50" s="374"/>
      <c r="L50" s="374"/>
      <c r="M50" s="374"/>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4"/>
      <c r="AN50" s="374"/>
      <c r="AO50" s="374"/>
      <c r="AP50" s="374"/>
      <c r="AQ50" s="374"/>
      <c r="AR50" s="374"/>
      <c r="AS50" s="374"/>
      <c r="AT50" s="374"/>
      <c r="AU50" s="374"/>
    </row>
    <row r="51" spans="2:56" ht="10.95" customHeight="1" x14ac:dyDescent="0.3">
      <c r="B51" s="373" t="str">
        <f>IF(D51=0,"",B49+1)</f>
        <v/>
      </c>
      <c r="C51" s="373"/>
      <c r="D51" s="374"/>
      <c r="E51" s="374"/>
      <c r="F51" s="374"/>
      <c r="G51" s="374"/>
      <c r="H51" s="374"/>
      <c r="I51" s="374"/>
      <c r="J51" s="374"/>
      <c r="K51" s="374"/>
      <c r="L51" s="374"/>
      <c r="M51" s="374"/>
      <c r="N51" s="374"/>
      <c r="O51" s="374"/>
      <c r="P51" s="374"/>
      <c r="Q51" s="374"/>
      <c r="R51" s="374"/>
      <c r="S51" s="374"/>
      <c r="T51" s="374"/>
      <c r="U51" s="374"/>
      <c r="V51" s="374"/>
      <c r="W51" s="374"/>
      <c r="X51" s="374"/>
      <c r="Y51" s="374"/>
      <c r="Z51" s="374"/>
      <c r="AA51" s="374"/>
      <c r="AB51" s="374"/>
      <c r="AC51" s="374"/>
      <c r="AD51" s="374"/>
      <c r="AE51" s="374"/>
      <c r="AF51" s="374"/>
      <c r="AG51" s="374"/>
      <c r="AH51" s="374"/>
      <c r="AI51" s="374"/>
      <c r="AJ51" s="374"/>
      <c r="AK51" s="374"/>
      <c r="AL51" s="374"/>
      <c r="AM51" s="374"/>
      <c r="AN51" s="374"/>
      <c r="AO51" s="374"/>
      <c r="AP51" s="374"/>
      <c r="AQ51" s="374"/>
      <c r="AR51" s="374"/>
      <c r="AS51" s="374"/>
      <c r="AT51" s="374"/>
      <c r="AU51" s="374"/>
    </row>
    <row r="52" spans="2:56" ht="10.95" customHeight="1" x14ac:dyDescent="0.3">
      <c r="B52" s="373"/>
      <c r="C52" s="373"/>
      <c r="D52" s="374"/>
      <c r="E52" s="374"/>
      <c r="F52" s="374"/>
      <c r="G52" s="374"/>
      <c r="H52" s="374"/>
      <c r="I52" s="374"/>
      <c r="J52" s="374"/>
      <c r="K52" s="374"/>
      <c r="L52" s="374"/>
      <c r="M52" s="374"/>
      <c r="N52" s="374"/>
      <c r="O52" s="374"/>
      <c r="P52" s="374"/>
      <c r="Q52" s="374"/>
      <c r="R52" s="374"/>
      <c r="S52" s="374"/>
      <c r="T52" s="374"/>
      <c r="U52" s="374"/>
      <c r="V52" s="374"/>
      <c r="W52" s="374"/>
      <c r="X52" s="374"/>
      <c r="Y52" s="374"/>
      <c r="Z52" s="374"/>
      <c r="AA52" s="374"/>
      <c r="AB52" s="374"/>
      <c r="AC52" s="374"/>
      <c r="AD52" s="374"/>
      <c r="AE52" s="374"/>
      <c r="AF52" s="374"/>
      <c r="AG52" s="374"/>
      <c r="AH52" s="374"/>
      <c r="AI52" s="374"/>
      <c r="AJ52" s="374"/>
      <c r="AK52" s="374"/>
      <c r="AL52" s="374"/>
      <c r="AM52" s="374"/>
      <c r="AN52" s="374"/>
      <c r="AO52" s="374"/>
      <c r="AP52" s="374"/>
      <c r="AQ52" s="374"/>
      <c r="AR52" s="374"/>
      <c r="AS52" s="374"/>
      <c r="AT52" s="374"/>
      <c r="AU52" s="374"/>
    </row>
    <row r="53" spans="2:56" ht="10.95" customHeight="1" x14ac:dyDescent="0.3">
      <c r="B53" s="373" t="str">
        <f>IF(D53=0,"",B51+1)</f>
        <v/>
      </c>
      <c r="C53" s="373"/>
      <c r="D53" s="374"/>
      <c r="E53" s="374"/>
      <c r="F53" s="374"/>
      <c r="G53" s="374"/>
      <c r="H53" s="374"/>
      <c r="I53" s="374"/>
      <c r="J53" s="374"/>
      <c r="K53" s="374"/>
      <c r="L53" s="374"/>
      <c r="M53" s="374"/>
      <c r="N53" s="374"/>
      <c r="O53" s="374"/>
      <c r="P53" s="374"/>
      <c r="Q53" s="374"/>
      <c r="R53" s="374"/>
      <c r="S53" s="374"/>
      <c r="T53" s="374"/>
      <c r="U53" s="374"/>
      <c r="V53" s="374"/>
      <c r="W53" s="374"/>
      <c r="X53" s="374"/>
      <c r="Y53" s="374"/>
      <c r="Z53" s="374"/>
      <c r="AA53" s="374"/>
      <c r="AB53" s="374"/>
      <c r="AC53" s="374"/>
      <c r="AD53" s="374"/>
      <c r="AE53" s="374"/>
      <c r="AF53" s="374"/>
      <c r="AG53" s="374"/>
      <c r="AH53" s="374"/>
      <c r="AI53" s="374"/>
      <c r="AJ53" s="374"/>
      <c r="AK53" s="374"/>
      <c r="AL53" s="374"/>
      <c r="AM53" s="374"/>
      <c r="AN53" s="374"/>
      <c r="AO53" s="374"/>
      <c r="AP53" s="374"/>
      <c r="AQ53" s="374"/>
      <c r="AR53" s="374"/>
      <c r="AS53" s="374"/>
      <c r="AT53" s="374"/>
      <c r="AU53" s="374"/>
    </row>
    <row r="54" spans="2:56" ht="10.95" customHeight="1" x14ac:dyDescent="0.3">
      <c r="B54" s="373"/>
      <c r="C54" s="373"/>
      <c r="D54" s="374"/>
      <c r="E54" s="374"/>
      <c r="F54" s="374"/>
      <c r="G54" s="374"/>
      <c r="H54" s="374"/>
      <c r="I54" s="374"/>
      <c r="J54" s="374"/>
      <c r="K54" s="374"/>
      <c r="L54" s="374"/>
      <c r="M54" s="374"/>
      <c r="N54" s="374"/>
      <c r="O54" s="374"/>
      <c r="P54" s="374"/>
      <c r="Q54" s="374"/>
      <c r="R54" s="374"/>
      <c r="S54" s="374"/>
      <c r="T54" s="374"/>
      <c r="U54" s="374"/>
      <c r="V54" s="374"/>
      <c r="W54" s="374"/>
      <c r="X54" s="374"/>
      <c r="Y54" s="374"/>
      <c r="Z54" s="374"/>
      <c r="AA54" s="374"/>
      <c r="AB54" s="374"/>
      <c r="AC54" s="374"/>
      <c r="AD54" s="374"/>
      <c r="AE54" s="374"/>
      <c r="AF54" s="374"/>
      <c r="AG54" s="374"/>
      <c r="AH54" s="374"/>
      <c r="AI54" s="374"/>
      <c r="AJ54" s="374"/>
      <c r="AK54" s="374"/>
      <c r="AL54" s="374"/>
      <c r="AM54" s="374"/>
      <c r="AN54" s="374"/>
      <c r="AO54" s="374"/>
      <c r="AP54" s="374"/>
      <c r="AQ54" s="374"/>
      <c r="AR54" s="374"/>
      <c r="AS54" s="374"/>
      <c r="AT54" s="374"/>
      <c r="AU54" s="374"/>
    </row>
    <row r="55" spans="2:56" ht="10.95" customHeight="1" x14ac:dyDescent="0.3">
      <c r="B55" s="373" t="str">
        <f>IF(D55=0,"",B53+1)</f>
        <v/>
      </c>
      <c r="C55" s="373"/>
      <c r="D55" s="374"/>
      <c r="E55" s="374"/>
      <c r="F55" s="374"/>
      <c r="G55" s="374"/>
      <c r="H55" s="374"/>
      <c r="I55" s="374"/>
      <c r="J55" s="374"/>
      <c r="K55" s="374"/>
      <c r="L55" s="374"/>
      <c r="M55" s="374"/>
      <c r="N55" s="374"/>
      <c r="O55" s="374"/>
      <c r="P55" s="374"/>
      <c r="Q55" s="374"/>
      <c r="R55" s="374"/>
      <c r="S55" s="374"/>
      <c r="T55" s="374"/>
      <c r="U55" s="374"/>
      <c r="V55" s="374"/>
      <c r="W55" s="374"/>
      <c r="X55" s="374"/>
      <c r="Y55" s="374"/>
      <c r="Z55" s="374"/>
      <c r="AA55" s="374"/>
      <c r="AB55" s="374"/>
      <c r="AC55" s="374"/>
      <c r="AD55" s="374"/>
      <c r="AE55" s="374"/>
      <c r="AF55" s="374"/>
      <c r="AG55" s="374"/>
      <c r="AH55" s="374"/>
      <c r="AI55" s="374"/>
      <c r="AJ55" s="374"/>
      <c r="AK55" s="374"/>
      <c r="AL55" s="374"/>
      <c r="AM55" s="374"/>
      <c r="AN55" s="374"/>
      <c r="AO55" s="374"/>
      <c r="AP55" s="374"/>
      <c r="AQ55" s="374"/>
      <c r="AR55" s="374"/>
      <c r="AS55" s="374"/>
      <c r="AT55" s="374"/>
      <c r="AU55" s="374"/>
    </row>
    <row r="56" spans="2:56" ht="10.95" customHeight="1" x14ac:dyDescent="0.3">
      <c r="B56" s="373"/>
      <c r="C56" s="373"/>
      <c r="D56" s="374"/>
      <c r="E56" s="374"/>
      <c r="F56" s="374"/>
      <c r="G56" s="374"/>
      <c r="H56" s="374"/>
      <c r="I56" s="374"/>
      <c r="J56" s="374"/>
      <c r="K56" s="374"/>
      <c r="L56" s="374"/>
      <c r="M56" s="374"/>
      <c r="N56" s="374"/>
      <c r="O56" s="374"/>
      <c r="P56" s="374"/>
      <c r="Q56" s="374"/>
      <c r="R56" s="374"/>
      <c r="S56" s="374"/>
      <c r="T56" s="374"/>
      <c r="U56" s="374"/>
      <c r="V56" s="374"/>
      <c r="W56" s="374"/>
      <c r="X56" s="374"/>
      <c r="Y56" s="374"/>
      <c r="Z56" s="374"/>
      <c r="AA56" s="374"/>
      <c r="AB56" s="374"/>
      <c r="AC56" s="374"/>
      <c r="AD56" s="374"/>
      <c r="AE56" s="374"/>
      <c r="AF56" s="374"/>
      <c r="AG56" s="374"/>
      <c r="AH56" s="374"/>
      <c r="AI56" s="374"/>
      <c r="AJ56" s="374"/>
      <c r="AK56" s="374"/>
      <c r="AL56" s="374"/>
      <c r="AM56" s="374"/>
      <c r="AN56" s="374"/>
      <c r="AO56" s="374"/>
      <c r="AP56" s="374"/>
      <c r="AQ56" s="374"/>
      <c r="AR56" s="374"/>
      <c r="AS56" s="374"/>
      <c r="AT56" s="374"/>
      <c r="AU56" s="374"/>
    </row>
    <row r="57" spans="2:56" ht="10.95" customHeight="1" x14ac:dyDescent="0.3">
      <c r="B57" s="123"/>
      <c r="C57" s="123"/>
      <c r="D57" s="286" t="s">
        <v>855</v>
      </c>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row>
    <row r="58" spans="2:56" ht="10.95" customHeight="1" x14ac:dyDescent="0.3">
      <c r="B58" s="123"/>
      <c r="C58" s="123"/>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row>
    <row r="59" spans="2:56" ht="10.95" customHeight="1" x14ac:dyDescent="0.3">
      <c r="B59" s="376" t="str">
        <f>IF(D59=0,"",1)</f>
        <v/>
      </c>
      <c r="C59" s="376"/>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374"/>
      <c r="AC59" s="374"/>
      <c r="AD59" s="374"/>
      <c r="AE59" s="374"/>
      <c r="AF59" s="374"/>
      <c r="AG59" s="374"/>
      <c r="AH59" s="374"/>
      <c r="AI59" s="374"/>
      <c r="AJ59" s="374"/>
      <c r="AK59" s="374"/>
      <c r="AL59" s="374"/>
      <c r="AM59" s="374"/>
      <c r="AN59" s="374"/>
      <c r="AO59" s="374"/>
      <c r="AP59" s="374"/>
      <c r="AQ59" s="374"/>
      <c r="AR59" s="374"/>
      <c r="AS59" s="374"/>
      <c r="AT59" s="374"/>
      <c r="AU59" s="374"/>
    </row>
    <row r="60" spans="2:56" ht="10.95" customHeight="1" x14ac:dyDescent="0.3">
      <c r="B60" s="376"/>
      <c r="C60" s="376"/>
      <c r="D60" s="374"/>
      <c r="E60" s="374"/>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4"/>
      <c r="AN60" s="374"/>
      <c r="AO60" s="374"/>
      <c r="AP60" s="374"/>
      <c r="AQ60" s="374"/>
      <c r="AR60" s="374"/>
      <c r="AS60" s="374"/>
      <c r="AT60" s="374"/>
      <c r="AU60" s="374"/>
    </row>
    <row r="61" spans="2:56" ht="12" customHeight="1" x14ac:dyDescent="0.3">
      <c r="B61" s="376" t="str">
        <f>IF(D61=0,"",B59+1)</f>
        <v/>
      </c>
      <c r="C61" s="376"/>
      <c r="D61" s="374"/>
      <c r="E61" s="374"/>
      <c r="F61" s="374"/>
      <c r="G61" s="374"/>
      <c r="H61" s="374"/>
      <c r="I61" s="374"/>
      <c r="J61" s="374"/>
      <c r="K61" s="374"/>
      <c r="L61" s="374"/>
      <c r="M61" s="374"/>
      <c r="N61" s="374"/>
      <c r="O61" s="374"/>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374"/>
      <c r="AM61" s="374"/>
      <c r="AN61" s="374"/>
      <c r="AO61" s="374"/>
      <c r="AP61" s="374"/>
      <c r="AQ61" s="374"/>
      <c r="AR61" s="374"/>
      <c r="AS61" s="374"/>
      <c r="AT61" s="374"/>
      <c r="AU61" s="374"/>
      <c r="AW61" s="118"/>
      <c r="AX61" s="118"/>
      <c r="AY61" s="118"/>
      <c r="AZ61" s="118"/>
      <c r="BA61" s="118"/>
      <c r="BB61" s="118"/>
      <c r="BC61" s="118"/>
      <c r="BD61" s="118"/>
    </row>
    <row r="62" spans="2:56" ht="12" customHeight="1" x14ac:dyDescent="0.3">
      <c r="B62" s="376"/>
      <c r="C62" s="376"/>
      <c r="D62" s="374"/>
      <c r="E62" s="374"/>
      <c r="F62" s="374"/>
      <c r="G62" s="374"/>
      <c r="H62" s="374"/>
      <c r="I62" s="374"/>
      <c r="J62" s="374"/>
      <c r="K62" s="374"/>
      <c r="L62" s="374"/>
      <c r="M62" s="374"/>
      <c r="N62" s="374"/>
      <c r="O62" s="374"/>
      <c r="P62" s="374"/>
      <c r="Q62" s="374"/>
      <c r="R62" s="374"/>
      <c r="S62" s="374"/>
      <c r="T62" s="374"/>
      <c r="U62" s="374"/>
      <c r="V62" s="374"/>
      <c r="W62" s="374"/>
      <c r="X62" s="374"/>
      <c r="Y62" s="374"/>
      <c r="Z62" s="374"/>
      <c r="AA62" s="374"/>
      <c r="AB62" s="374"/>
      <c r="AC62" s="374"/>
      <c r="AD62" s="374"/>
      <c r="AE62" s="374"/>
      <c r="AF62" s="374"/>
      <c r="AG62" s="374"/>
      <c r="AH62" s="374"/>
      <c r="AI62" s="374"/>
      <c r="AJ62" s="374"/>
      <c r="AK62" s="374"/>
      <c r="AL62" s="374"/>
      <c r="AM62" s="374"/>
      <c r="AN62" s="374"/>
      <c r="AO62" s="374"/>
      <c r="AP62" s="374"/>
      <c r="AQ62" s="374"/>
      <c r="AR62" s="374"/>
      <c r="AS62" s="374"/>
      <c r="AT62" s="374"/>
      <c r="AU62" s="374"/>
      <c r="AW62" s="118"/>
      <c r="AX62" s="118"/>
      <c r="AY62" s="118"/>
      <c r="AZ62" s="118"/>
      <c r="BA62" s="118"/>
      <c r="BB62" s="118"/>
      <c r="BC62" s="118"/>
      <c r="BD62" s="118"/>
    </row>
    <row r="63" spans="2:56" ht="10.95" customHeight="1" x14ac:dyDescent="0.3">
      <c r="B63" s="376" t="str">
        <f>IF(D63=0,"",B61+1)</f>
        <v/>
      </c>
      <c r="C63" s="376"/>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c r="AJ63" s="374"/>
      <c r="AK63" s="374"/>
      <c r="AL63" s="374"/>
      <c r="AM63" s="374"/>
      <c r="AN63" s="374"/>
      <c r="AO63" s="374"/>
      <c r="AP63" s="374"/>
      <c r="AQ63" s="374"/>
      <c r="AR63" s="374"/>
      <c r="AS63" s="374"/>
      <c r="AT63" s="374"/>
      <c r="AU63" s="374"/>
    </row>
    <row r="64" spans="2:56" ht="10.95" customHeight="1" x14ac:dyDescent="0.3">
      <c r="B64" s="376"/>
      <c r="C64" s="376"/>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374"/>
      <c r="AU64" s="374"/>
    </row>
    <row r="65" spans="1:48" ht="10.95" customHeight="1" x14ac:dyDescent="0.3">
      <c r="B65" s="376" t="str">
        <f>IF(D65=0,"",B63+1)</f>
        <v/>
      </c>
      <c r="C65" s="376"/>
      <c r="D65" s="374"/>
      <c r="E65" s="374"/>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c r="AK65" s="374"/>
      <c r="AL65" s="374"/>
      <c r="AM65" s="374"/>
      <c r="AN65" s="374"/>
      <c r="AO65" s="374"/>
      <c r="AP65" s="374"/>
      <c r="AQ65" s="374"/>
      <c r="AR65" s="374"/>
      <c r="AS65" s="374"/>
      <c r="AT65" s="374"/>
      <c r="AU65" s="374"/>
    </row>
    <row r="66" spans="1:48" ht="10.95" customHeight="1" x14ac:dyDescent="0.3">
      <c r="B66" s="376"/>
      <c r="C66" s="376"/>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c r="AO66" s="374"/>
      <c r="AP66" s="374"/>
      <c r="AQ66" s="374"/>
      <c r="AR66" s="374"/>
      <c r="AS66" s="374"/>
      <c r="AT66" s="374"/>
      <c r="AU66" s="374"/>
    </row>
    <row r="67" spans="1:48" ht="10.95" customHeight="1" x14ac:dyDescent="0.3">
      <c r="B67" s="376" t="str">
        <f>IF(D67=0,"",B65+1)</f>
        <v/>
      </c>
      <c r="C67" s="376"/>
      <c r="D67" s="374"/>
      <c r="E67" s="374"/>
      <c r="F67" s="374"/>
      <c r="G67" s="374"/>
      <c r="H67" s="374"/>
      <c r="I67" s="374"/>
      <c r="J67" s="374"/>
      <c r="K67" s="374"/>
      <c r="L67" s="374"/>
      <c r="M67" s="374"/>
      <c r="N67" s="374"/>
      <c r="O67" s="374"/>
      <c r="P67" s="374"/>
      <c r="Q67" s="374"/>
      <c r="R67" s="374"/>
      <c r="S67" s="374"/>
      <c r="T67" s="374"/>
      <c r="U67" s="374"/>
      <c r="V67" s="374"/>
      <c r="W67" s="374"/>
      <c r="X67" s="374"/>
      <c r="Y67" s="374"/>
      <c r="Z67" s="374"/>
      <c r="AA67" s="374"/>
      <c r="AB67" s="374"/>
      <c r="AC67" s="374"/>
      <c r="AD67" s="374"/>
      <c r="AE67" s="374"/>
      <c r="AF67" s="374"/>
      <c r="AG67" s="374"/>
      <c r="AH67" s="374"/>
      <c r="AI67" s="374"/>
      <c r="AJ67" s="374"/>
      <c r="AK67" s="374"/>
      <c r="AL67" s="374"/>
      <c r="AM67" s="374"/>
      <c r="AN67" s="374"/>
      <c r="AO67" s="374"/>
      <c r="AP67" s="374"/>
      <c r="AQ67" s="374"/>
      <c r="AR67" s="374"/>
      <c r="AS67" s="374"/>
      <c r="AT67" s="374"/>
      <c r="AU67" s="374"/>
    </row>
    <row r="68" spans="1:48" ht="10.95" customHeight="1" x14ac:dyDescent="0.3">
      <c r="B68" s="376"/>
      <c r="C68" s="376"/>
      <c r="D68" s="374"/>
      <c r="E68" s="374"/>
      <c r="F68" s="374"/>
      <c r="G68" s="374"/>
      <c r="H68" s="374"/>
      <c r="I68" s="374"/>
      <c r="J68" s="374"/>
      <c r="K68" s="374"/>
      <c r="L68" s="374"/>
      <c r="M68" s="374"/>
      <c r="N68" s="374"/>
      <c r="O68" s="374"/>
      <c r="P68" s="374"/>
      <c r="Q68" s="374"/>
      <c r="R68" s="374"/>
      <c r="S68" s="374"/>
      <c r="T68" s="374"/>
      <c r="U68" s="374"/>
      <c r="V68" s="374"/>
      <c r="W68" s="374"/>
      <c r="X68" s="374"/>
      <c r="Y68" s="374"/>
      <c r="Z68" s="374"/>
      <c r="AA68" s="374"/>
      <c r="AB68" s="374"/>
      <c r="AC68" s="374"/>
      <c r="AD68" s="374"/>
      <c r="AE68" s="374"/>
      <c r="AF68" s="374"/>
      <c r="AG68" s="374"/>
      <c r="AH68" s="374"/>
      <c r="AI68" s="374"/>
      <c r="AJ68" s="374"/>
      <c r="AK68" s="374"/>
      <c r="AL68" s="374"/>
      <c r="AM68" s="374"/>
      <c r="AN68" s="374"/>
      <c r="AO68" s="374"/>
      <c r="AP68" s="374"/>
      <c r="AQ68" s="374"/>
      <c r="AR68" s="374"/>
      <c r="AS68" s="374"/>
      <c r="AT68" s="374"/>
      <c r="AU68" s="374"/>
    </row>
    <row r="69" spans="1:48" ht="10.95" customHeight="1" x14ac:dyDescent="0.3">
      <c r="B69" s="376" t="str">
        <f>IF(D69=0,"",B67+1)</f>
        <v/>
      </c>
      <c r="C69" s="376"/>
      <c r="D69" s="374"/>
      <c r="E69" s="374"/>
      <c r="F69" s="374"/>
      <c r="G69" s="374"/>
      <c r="H69" s="374"/>
      <c r="I69" s="374"/>
      <c r="J69" s="374"/>
      <c r="K69" s="374"/>
      <c r="L69" s="374"/>
      <c r="M69" s="374"/>
      <c r="N69" s="374"/>
      <c r="O69" s="374"/>
      <c r="P69" s="374"/>
      <c r="Q69" s="374"/>
      <c r="R69" s="374"/>
      <c r="S69" s="374"/>
      <c r="T69" s="374"/>
      <c r="U69" s="374"/>
      <c r="V69" s="374"/>
      <c r="W69" s="374"/>
      <c r="X69" s="374"/>
      <c r="Y69" s="374"/>
      <c r="Z69" s="374"/>
      <c r="AA69" s="374"/>
      <c r="AB69" s="374"/>
      <c r="AC69" s="374"/>
      <c r="AD69" s="374"/>
      <c r="AE69" s="374"/>
      <c r="AF69" s="374"/>
      <c r="AG69" s="374"/>
      <c r="AH69" s="374"/>
      <c r="AI69" s="374"/>
      <c r="AJ69" s="374"/>
      <c r="AK69" s="374"/>
      <c r="AL69" s="374"/>
      <c r="AM69" s="374"/>
      <c r="AN69" s="374"/>
      <c r="AO69" s="374"/>
      <c r="AP69" s="374"/>
      <c r="AQ69" s="374"/>
      <c r="AR69" s="374"/>
      <c r="AS69" s="374"/>
      <c r="AT69" s="374"/>
      <c r="AU69" s="374"/>
    </row>
    <row r="70" spans="1:48" ht="10.95" customHeight="1" x14ac:dyDescent="0.3">
      <c r="B70" s="376"/>
      <c r="C70" s="376"/>
      <c r="D70" s="374"/>
      <c r="E70" s="374"/>
      <c r="F70" s="374"/>
      <c r="G70" s="374"/>
      <c r="H70" s="374"/>
      <c r="I70" s="374"/>
      <c r="J70" s="374"/>
      <c r="K70" s="374"/>
      <c r="L70" s="374"/>
      <c r="M70" s="374"/>
      <c r="N70" s="374"/>
      <c r="O70" s="374"/>
      <c r="P70" s="374"/>
      <c r="Q70" s="374"/>
      <c r="R70" s="374"/>
      <c r="S70" s="374"/>
      <c r="T70" s="374"/>
      <c r="U70" s="374"/>
      <c r="V70" s="374"/>
      <c r="W70" s="374"/>
      <c r="X70" s="374"/>
      <c r="Y70" s="374"/>
      <c r="Z70" s="374"/>
      <c r="AA70" s="374"/>
      <c r="AB70" s="374"/>
      <c r="AC70" s="374"/>
      <c r="AD70" s="374"/>
      <c r="AE70" s="374"/>
      <c r="AF70" s="374"/>
      <c r="AG70" s="374"/>
      <c r="AH70" s="374"/>
      <c r="AI70" s="374"/>
      <c r="AJ70" s="374"/>
      <c r="AK70" s="374"/>
      <c r="AL70" s="374"/>
      <c r="AM70" s="374"/>
      <c r="AN70" s="374"/>
      <c r="AO70" s="374"/>
      <c r="AP70" s="374"/>
      <c r="AQ70" s="374"/>
      <c r="AR70" s="374"/>
      <c r="AS70" s="374"/>
      <c r="AT70" s="374"/>
      <c r="AU70" s="374"/>
    </row>
    <row r="71" spans="1:48" ht="10.95" customHeight="1" x14ac:dyDescent="0.3">
      <c r="B71" s="376" t="str">
        <f>IF(D71=0,"",B69+1)</f>
        <v/>
      </c>
      <c r="C71" s="376"/>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c r="AJ71" s="377"/>
      <c r="AK71" s="377"/>
      <c r="AL71" s="377"/>
      <c r="AM71" s="377"/>
      <c r="AN71" s="377"/>
      <c r="AO71" s="377"/>
      <c r="AP71" s="377"/>
      <c r="AQ71" s="377"/>
      <c r="AR71" s="377"/>
      <c r="AS71" s="377"/>
      <c r="AT71" s="377"/>
      <c r="AU71" s="377"/>
    </row>
    <row r="72" spans="1:48" ht="10.95" customHeight="1" x14ac:dyDescent="0.3">
      <c r="B72" s="376"/>
      <c r="C72" s="376"/>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c r="AJ72" s="377"/>
      <c r="AK72" s="377"/>
      <c r="AL72" s="377"/>
      <c r="AM72" s="377"/>
      <c r="AN72" s="377"/>
      <c r="AO72" s="377"/>
      <c r="AP72" s="377"/>
      <c r="AQ72" s="377"/>
      <c r="AR72" s="377"/>
      <c r="AS72" s="377"/>
      <c r="AT72" s="377"/>
      <c r="AU72" s="377"/>
    </row>
    <row r="73" spans="1:48" ht="10.95" customHeight="1" x14ac:dyDescent="0.3">
      <c r="D73" s="377"/>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c r="AJ73" s="377"/>
      <c r="AK73" s="377"/>
      <c r="AL73" s="377"/>
      <c r="AM73" s="377"/>
      <c r="AN73" s="377"/>
      <c r="AO73" s="377"/>
      <c r="AP73" s="377"/>
      <c r="AQ73" s="377"/>
      <c r="AR73" s="377"/>
      <c r="AS73" s="377"/>
      <c r="AT73" s="377"/>
      <c r="AU73" s="377"/>
    </row>
    <row r="74" spans="1:48" ht="10.95" customHeight="1" x14ac:dyDescent="0.3">
      <c r="D74" s="377"/>
      <c r="E74" s="377"/>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c r="AJ74" s="377"/>
      <c r="AK74" s="377"/>
      <c r="AL74" s="377"/>
      <c r="AM74" s="377"/>
      <c r="AN74" s="377"/>
      <c r="AO74" s="377"/>
      <c r="AP74" s="377"/>
      <c r="AQ74" s="377"/>
      <c r="AR74" s="377"/>
      <c r="AS74" s="377"/>
      <c r="AT74" s="377"/>
      <c r="AU74" s="377"/>
    </row>
    <row r="75" spans="1:48" ht="10.95" customHeight="1" x14ac:dyDescent="0.3"/>
    <row r="76" spans="1:48" ht="10.95" customHeight="1" x14ac:dyDescent="0.3">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row>
    <row r="77" spans="1:48" ht="10.95" customHeight="1" x14ac:dyDescent="0.3">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row>
    <row r="78" spans="1:48" ht="10.95" customHeight="1" x14ac:dyDescent="0.3">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row>
    <row r="79" spans="1:48" ht="12" customHeight="1" x14ac:dyDescent="0.3">
      <c r="B79" s="112"/>
      <c r="C79" s="112"/>
      <c r="D79" s="286" t="str">
        <f>D1</f>
        <v>Appel à projets commun 2025</v>
      </c>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364" t="s">
        <v>838</v>
      </c>
      <c r="AO79" s="364"/>
      <c r="AP79" s="364"/>
      <c r="AQ79" s="364"/>
      <c r="AR79" s="364"/>
      <c r="AS79" s="364"/>
      <c r="AT79" s="364"/>
      <c r="AU79" s="364"/>
      <c r="AV79" s="364"/>
    </row>
    <row r="80" spans="1:48" ht="12" customHeight="1" x14ac:dyDescent="0.3">
      <c r="A80" s="124"/>
      <c r="B80" s="112"/>
      <c r="C80" s="112"/>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364"/>
      <c r="AO80" s="364"/>
      <c r="AP80" s="364"/>
      <c r="AQ80" s="364"/>
      <c r="AR80" s="364"/>
      <c r="AS80" s="364"/>
      <c r="AT80" s="364"/>
      <c r="AU80" s="364"/>
      <c r="AV80" s="364"/>
    </row>
    <row r="81" spans="1:56" ht="12" customHeight="1" x14ac:dyDescent="0.3">
      <c r="A81" s="101" t="s">
        <v>856</v>
      </c>
      <c r="B81" s="112"/>
      <c r="C81" s="112"/>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364"/>
      <c r="AO81" s="364"/>
      <c r="AP81" s="364"/>
      <c r="AQ81" s="364"/>
      <c r="AR81" s="364"/>
      <c r="AS81" s="364"/>
      <c r="AT81" s="364"/>
      <c r="AU81" s="364"/>
      <c r="AV81" s="364"/>
    </row>
    <row r="82" spans="1:56" ht="12" customHeight="1" x14ac:dyDescent="0.3">
      <c r="A82" s="124"/>
      <c r="D82" s="286" t="s">
        <v>857</v>
      </c>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row>
    <row r="83" spans="1:56" ht="12" customHeight="1" x14ac:dyDescent="0.3">
      <c r="A83" s="112"/>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row>
    <row r="84" spans="1:56" ht="12" customHeight="1" x14ac:dyDescent="0.3">
      <c r="A84" s="112"/>
      <c r="B84" s="373" t="str">
        <f>IF(D84=0,"",1)</f>
        <v/>
      </c>
      <c r="C84" s="373"/>
      <c r="D84" s="374"/>
      <c r="E84" s="374"/>
      <c r="F84" s="374"/>
      <c r="G84" s="374"/>
      <c r="H84" s="374"/>
      <c r="I84" s="374"/>
      <c r="J84" s="374"/>
      <c r="K84" s="374"/>
      <c r="L84" s="374"/>
      <c r="M84" s="374"/>
      <c r="N84" s="374"/>
      <c r="O84" s="374"/>
      <c r="P84" s="374"/>
      <c r="Q84" s="374"/>
      <c r="R84" s="374"/>
      <c r="S84" s="374"/>
      <c r="T84" s="374"/>
      <c r="U84" s="374"/>
      <c r="V84" s="374"/>
      <c r="W84" s="374"/>
      <c r="X84" s="374"/>
      <c r="Y84" s="374"/>
      <c r="Z84" s="374"/>
      <c r="AA84" s="374"/>
      <c r="AB84" s="374"/>
      <c r="AC84" s="374"/>
      <c r="AD84" s="374"/>
      <c r="AE84" s="374"/>
      <c r="AF84" s="374"/>
      <c r="AG84" s="374"/>
      <c r="AH84" s="374"/>
      <c r="AI84" s="374"/>
      <c r="AJ84" s="374"/>
      <c r="AK84" s="374"/>
      <c r="AL84" s="374"/>
      <c r="AM84" s="374"/>
      <c r="AN84" s="374"/>
      <c r="AO84" s="374"/>
      <c r="AP84" s="374"/>
      <c r="AQ84" s="374"/>
      <c r="AR84" s="374"/>
      <c r="AS84" s="374"/>
      <c r="AT84" s="374"/>
      <c r="AU84" s="374"/>
    </row>
    <row r="85" spans="1:56" ht="12" customHeight="1" x14ac:dyDescent="0.3">
      <c r="A85" s="112"/>
      <c r="B85" s="373"/>
      <c r="C85" s="373"/>
      <c r="D85" s="374"/>
      <c r="E85" s="374"/>
      <c r="F85" s="374"/>
      <c r="G85" s="374"/>
      <c r="H85" s="374"/>
      <c r="I85" s="374"/>
      <c r="J85" s="374"/>
      <c r="K85" s="374"/>
      <c r="L85" s="374"/>
      <c r="M85" s="374"/>
      <c r="N85" s="374"/>
      <c r="O85" s="374"/>
      <c r="P85" s="374"/>
      <c r="Q85" s="374"/>
      <c r="R85" s="374"/>
      <c r="S85" s="374"/>
      <c r="T85" s="374"/>
      <c r="U85" s="374"/>
      <c r="V85" s="374"/>
      <c r="W85" s="374"/>
      <c r="X85" s="374"/>
      <c r="Y85" s="374"/>
      <c r="Z85" s="374"/>
      <c r="AA85" s="374"/>
      <c r="AB85" s="374"/>
      <c r="AC85" s="374"/>
      <c r="AD85" s="374"/>
      <c r="AE85" s="374"/>
      <c r="AF85" s="374"/>
      <c r="AG85" s="374"/>
      <c r="AH85" s="374"/>
      <c r="AI85" s="374"/>
      <c r="AJ85" s="374"/>
      <c r="AK85" s="374"/>
      <c r="AL85" s="374"/>
      <c r="AM85" s="374"/>
      <c r="AN85" s="374"/>
      <c r="AO85" s="374"/>
      <c r="AP85" s="374"/>
      <c r="AQ85" s="374"/>
      <c r="AR85" s="374"/>
      <c r="AS85" s="374"/>
      <c r="AT85" s="374"/>
      <c r="AU85" s="374"/>
    </row>
    <row r="86" spans="1:56" ht="12" customHeight="1" x14ac:dyDescent="0.3">
      <c r="B86" s="373" t="str">
        <f>IF(D86=0,"",B84+1)</f>
        <v/>
      </c>
      <c r="C86" s="373"/>
      <c r="D86" s="374"/>
      <c r="E86" s="374"/>
      <c r="F86" s="374"/>
      <c r="G86" s="374"/>
      <c r="H86" s="374"/>
      <c r="I86" s="374"/>
      <c r="J86" s="374"/>
      <c r="K86" s="374"/>
      <c r="L86" s="374"/>
      <c r="M86" s="374"/>
      <c r="N86" s="374"/>
      <c r="O86" s="374"/>
      <c r="P86" s="374"/>
      <c r="Q86" s="374"/>
      <c r="R86" s="374"/>
      <c r="S86" s="374"/>
      <c r="T86" s="374"/>
      <c r="U86" s="374"/>
      <c r="V86" s="374"/>
      <c r="W86" s="374"/>
      <c r="X86" s="374"/>
      <c r="Y86" s="374"/>
      <c r="Z86" s="374"/>
      <c r="AA86" s="374"/>
      <c r="AB86" s="374"/>
      <c r="AC86" s="374"/>
      <c r="AD86" s="374"/>
      <c r="AE86" s="374"/>
      <c r="AF86" s="374"/>
      <c r="AG86" s="374"/>
      <c r="AH86" s="374"/>
      <c r="AI86" s="374"/>
      <c r="AJ86" s="374"/>
      <c r="AK86" s="374"/>
      <c r="AL86" s="374"/>
      <c r="AM86" s="374"/>
      <c r="AN86" s="374"/>
      <c r="AO86" s="374"/>
      <c r="AP86" s="374"/>
      <c r="AQ86" s="374"/>
      <c r="AR86" s="374"/>
      <c r="AS86" s="374"/>
      <c r="AT86" s="374"/>
      <c r="AU86" s="374"/>
      <c r="AW86" s="118"/>
      <c r="AX86" s="118"/>
      <c r="AY86" s="118"/>
      <c r="AZ86" s="118"/>
      <c r="BA86" s="118"/>
      <c r="BB86" s="118"/>
      <c r="BC86" s="118"/>
      <c r="BD86" s="118"/>
    </row>
    <row r="87" spans="1:56" ht="12" customHeight="1" x14ac:dyDescent="0.3">
      <c r="B87" s="373"/>
      <c r="C87" s="373"/>
      <c r="D87" s="374"/>
      <c r="E87" s="374"/>
      <c r="F87" s="374"/>
      <c r="G87" s="374"/>
      <c r="H87" s="374"/>
      <c r="I87" s="374"/>
      <c r="J87" s="374"/>
      <c r="K87" s="374"/>
      <c r="L87" s="374"/>
      <c r="M87" s="374"/>
      <c r="N87" s="374"/>
      <c r="O87" s="374"/>
      <c r="P87" s="374"/>
      <c r="Q87" s="374"/>
      <c r="R87" s="374"/>
      <c r="S87" s="374"/>
      <c r="T87" s="374"/>
      <c r="U87" s="374"/>
      <c r="V87" s="374"/>
      <c r="W87" s="374"/>
      <c r="X87" s="374"/>
      <c r="Y87" s="374"/>
      <c r="Z87" s="374"/>
      <c r="AA87" s="374"/>
      <c r="AB87" s="374"/>
      <c r="AC87" s="374"/>
      <c r="AD87" s="374"/>
      <c r="AE87" s="374"/>
      <c r="AF87" s="374"/>
      <c r="AG87" s="374"/>
      <c r="AH87" s="374"/>
      <c r="AI87" s="374"/>
      <c r="AJ87" s="374"/>
      <c r="AK87" s="374"/>
      <c r="AL87" s="374"/>
      <c r="AM87" s="374"/>
      <c r="AN87" s="374"/>
      <c r="AO87" s="374"/>
      <c r="AP87" s="374"/>
      <c r="AQ87" s="374"/>
      <c r="AR87" s="374"/>
      <c r="AS87" s="374"/>
      <c r="AT87" s="374"/>
      <c r="AU87" s="374"/>
      <c r="AW87" s="118"/>
      <c r="AX87" s="118"/>
      <c r="AY87" s="118"/>
      <c r="AZ87" s="118"/>
      <c r="BA87" s="118"/>
      <c r="BB87" s="118"/>
      <c r="BC87" s="118"/>
      <c r="BD87" s="118"/>
    </row>
    <row r="88" spans="1:56" ht="10.95" customHeight="1" x14ac:dyDescent="0.3">
      <c r="B88" s="373" t="str">
        <f>IF(D88=0,"",B86+1)</f>
        <v/>
      </c>
      <c r="C88" s="373"/>
      <c r="D88" s="374"/>
      <c r="E88" s="374"/>
      <c r="F88" s="374"/>
      <c r="G88" s="374"/>
      <c r="H88" s="374"/>
      <c r="I88" s="374"/>
      <c r="J88" s="374"/>
      <c r="K88" s="374"/>
      <c r="L88" s="374"/>
      <c r="M88" s="374"/>
      <c r="N88" s="374"/>
      <c r="O88" s="374"/>
      <c r="P88" s="374"/>
      <c r="Q88" s="374"/>
      <c r="R88" s="374"/>
      <c r="S88" s="374"/>
      <c r="T88" s="374"/>
      <c r="U88" s="374"/>
      <c r="V88" s="374"/>
      <c r="W88" s="374"/>
      <c r="X88" s="374"/>
      <c r="Y88" s="374"/>
      <c r="Z88" s="374"/>
      <c r="AA88" s="374"/>
      <c r="AB88" s="374"/>
      <c r="AC88" s="374"/>
      <c r="AD88" s="374"/>
      <c r="AE88" s="374"/>
      <c r="AF88" s="374"/>
      <c r="AG88" s="374"/>
      <c r="AH88" s="374"/>
      <c r="AI88" s="374"/>
      <c r="AJ88" s="374"/>
      <c r="AK88" s="374"/>
      <c r="AL88" s="374"/>
      <c r="AM88" s="374"/>
      <c r="AN88" s="374"/>
      <c r="AO88" s="374"/>
      <c r="AP88" s="374"/>
      <c r="AQ88" s="374"/>
      <c r="AR88" s="374"/>
      <c r="AS88" s="374"/>
      <c r="AT88" s="374"/>
      <c r="AU88" s="374"/>
    </row>
    <row r="89" spans="1:56" ht="10.95" customHeight="1" x14ac:dyDescent="0.3">
      <c r="B89" s="373"/>
      <c r="C89" s="373"/>
      <c r="D89" s="374"/>
      <c r="E89" s="374"/>
      <c r="F89" s="374"/>
      <c r="G89" s="374"/>
      <c r="H89" s="374"/>
      <c r="I89" s="374"/>
      <c r="J89" s="374"/>
      <c r="K89" s="374"/>
      <c r="L89" s="374"/>
      <c r="M89" s="374"/>
      <c r="N89" s="374"/>
      <c r="O89" s="374"/>
      <c r="P89" s="374"/>
      <c r="Q89" s="374"/>
      <c r="R89" s="374"/>
      <c r="S89" s="374"/>
      <c r="T89" s="374"/>
      <c r="U89" s="374"/>
      <c r="V89" s="374"/>
      <c r="W89" s="374"/>
      <c r="X89" s="374"/>
      <c r="Y89" s="374"/>
      <c r="Z89" s="374"/>
      <c r="AA89" s="374"/>
      <c r="AB89" s="374"/>
      <c r="AC89" s="374"/>
      <c r="AD89" s="374"/>
      <c r="AE89" s="374"/>
      <c r="AF89" s="374"/>
      <c r="AG89" s="374"/>
      <c r="AH89" s="374"/>
      <c r="AI89" s="374"/>
      <c r="AJ89" s="374"/>
      <c r="AK89" s="374"/>
      <c r="AL89" s="374"/>
      <c r="AM89" s="374"/>
      <c r="AN89" s="374"/>
      <c r="AO89" s="374"/>
      <c r="AP89" s="374"/>
      <c r="AQ89" s="374"/>
      <c r="AR89" s="374"/>
      <c r="AS89" s="374"/>
      <c r="AT89" s="374"/>
      <c r="AU89" s="374"/>
    </row>
    <row r="90" spans="1:56" ht="10.95" customHeight="1" x14ac:dyDescent="0.3">
      <c r="B90" s="373" t="str">
        <f>IF(D90=0,"",B88+1)</f>
        <v/>
      </c>
      <c r="C90" s="373"/>
      <c r="D90" s="374"/>
      <c r="E90" s="374"/>
      <c r="F90" s="374"/>
      <c r="G90" s="374"/>
      <c r="H90" s="374"/>
      <c r="I90" s="374"/>
      <c r="J90" s="374"/>
      <c r="K90" s="374"/>
      <c r="L90" s="374"/>
      <c r="M90" s="374"/>
      <c r="N90" s="374"/>
      <c r="O90" s="374"/>
      <c r="P90" s="374"/>
      <c r="Q90" s="374"/>
      <c r="R90" s="374"/>
      <c r="S90" s="374"/>
      <c r="T90" s="374"/>
      <c r="U90" s="374"/>
      <c r="V90" s="374"/>
      <c r="W90" s="374"/>
      <c r="X90" s="374"/>
      <c r="Y90" s="374"/>
      <c r="Z90" s="374"/>
      <c r="AA90" s="374"/>
      <c r="AB90" s="374"/>
      <c r="AC90" s="374"/>
      <c r="AD90" s="374"/>
      <c r="AE90" s="374"/>
      <c r="AF90" s="374"/>
      <c r="AG90" s="374"/>
      <c r="AH90" s="374"/>
      <c r="AI90" s="374"/>
      <c r="AJ90" s="374"/>
      <c r="AK90" s="374"/>
      <c r="AL90" s="374"/>
      <c r="AM90" s="374"/>
      <c r="AN90" s="374"/>
      <c r="AO90" s="374"/>
      <c r="AP90" s="374"/>
      <c r="AQ90" s="374"/>
      <c r="AR90" s="374"/>
      <c r="AS90" s="374"/>
      <c r="AT90" s="374"/>
      <c r="AU90" s="374"/>
    </row>
    <row r="91" spans="1:56" ht="10.95" customHeight="1" x14ac:dyDescent="0.3">
      <c r="B91" s="373"/>
      <c r="C91" s="373"/>
      <c r="D91" s="374"/>
      <c r="E91" s="374"/>
      <c r="F91" s="374"/>
      <c r="G91" s="374"/>
      <c r="H91" s="374"/>
      <c r="I91" s="374"/>
      <c r="J91" s="374"/>
      <c r="K91" s="374"/>
      <c r="L91" s="374"/>
      <c r="M91" s="374"/>
      <c r="N91" s="374"/>
      <c r="O91" s="374"/>
      <c r="P91" s="374"/>
      <c r="Q91" s="374"/>
      <c r="R91" s="374"/>
      <c r="S91" s="374"/>
      <c r="T91" s="374"/>
      <c r="U91" s="374"/>
      <c r="V91" s="374"/>
      <c r="W91" s="374"/>
      <c r="X91" s="374"/>
      <c r="Y91" s="374"/>
      <c r="Z91" s="374"/>
      <c r="AA91" s="374"/>
      <c r="AB91" s="374"/>
      <c r="AC91" s="374"/>
      <c r="AD91" s="374"/>
      <c r="AE91" s="374"/>
      <c r="AF91" s="374"/>
      <c r="AG91" s="374"/>
      <c r="AH91" s="374"/>
      <c r="AI91" s="374"/>
      <c r="AJ91" s="374"/>
      <c r="AK91" s="374"/>
      <c r="AL91" s="374"/>
      <c r="AM91" s="374"/>
      <c r="AN91" s="374"/>
      <c r="AO91" s="374"/>
      <c r="AP91" s="374"/>
      <c r="AQ91" s="374"/>
      <c r="AR91" s="374"/>
      <c r="AS91" s="374"/>
      <c r="AT91" s="374"/>
      <c r="AU91" s="374"/>
    </row>
    <row r="92" spans="1:56" ht="10.95" customHeight="1" x14ac:dyDescent="0.3">
      <c r="B92" s="373" t="str">
        <f>IF(D92=0,"",B90+1)</f>
        <v/>
      </c>
      <c r="C92" s="373"/>
      <c r="D92" s="374"/>
      <c r="E92" s="374"/>
      <c r="F92" s="374"/>
      <c r="G92" s="374"/>
      <c r="H92" s="374"/>
      <c r="I92" s="374"/>
      <c r="J92" s="374"/>
      <c r="K92" s="374"/>
      <c r="L92" s="374"/>
      <c r="M92" s="374"/>
      <c r="N92" s="374"/>
      <c r="O92" s="374"/>
      <c r="P92" s="374"/>
      <c r="Q92" s="374"/>
      <c r="R92" s="374"/>
      <c r="S92" s="374"/>
      <c r="T92" s="374"/>
      <c r="U92" s="374"/>
      <c r="V92" s="374"/>
      <c r="W92" s="374"/>
      <c r="X92" s="374"/>
      <c r="Y92" s="374"/>
      <c r="Z92" s="374"/>
      <c r="AA92" s="374"/>
      <c r="AB92" s="374"/>
      <c r="AC92" s="374"/>
      <c r="AD92" s="374"/>
      <c r="AE92" s="374"/>
      <c r="AF92" s="374"/>
      <c r="AG92" s="374"/>
      <c r="AH92" s="374"/>
      <c r="AI92" s="374"/>
      <c r="AJ92" s="374"/>
      <c r="AK92" s="374"/>
      <c r="AL92" s="374"/>
      <c r="AM92" s="374"/>
      <c r="AN92" s="374"/>
      <c r="AO92" s="374"/>
      <c r="AP92" s="374"/>
      <c r="AQ92" s="374"/>
      <c r="AR92" s="374"/>
      <c r="AS92" s="374"/>
      <c r="AT92" s="374"/>
      <c r="AU92" s="374"/>
    </row>
    <row r="93" spans="1:56" ht="10.95" customHeight="1" x14ac:dyDescent="0.3">
      <c r="B93" s="373"/>
      <c r="C93" s="373"/>
      <c r="D93" s="374"/>
      <c r="E93" s="374"/>
      <c r="F93" s="374"/>
      <c r="G93" s="374"/>
      <c r="H93" s="374"/>
      <c r="I93" s="374"/>
      <c r="J93" s="374"/>
      <c r="K93" s="374"/>
      <c r="L93" s="374"/>
      <c r="M93" s="374"/>
      <c r="N93" s="374"/>
      <c r="O93" s="374"/>
      <c r="P93" s="374"/>
      <c r="Q93" s="374"/>
      <c r="R93" s="374"/>
      <c r="S93" s="374"/>
      <c r="T93" s="374"/>
      <c r="U93" s="374"/>
      <c r="V93" s="374"/>
      <c r="W93" s="374"/>
      <c r="X93" s="374"/>
      <c r="Y93" s="374"/>
      <c r="Z93" s="374"/>
      <c r="AA93" s="374"/>
      <c r="AB93" s="374"/>
      <c r="AC93" s="374"/>
      <c r="AD93" s="374"/>
      <c r="AE93" s="374"/>
      <c r="AF93" s="374"/>
      <c r="AG93" s="374"/>
      <c r="AH93" s="374"/>
      <c r="AI93" s="374"/>
      <c r="AJ93" s="374"/>
      <c r="AK93" s="374"/>
      <c r="AL93" s="374"/>
      <c r="AM93" s="374"/>
      <c r="AN93" s="374"/>
      <c r="AO93" s="374"/>
      <c r="AP93" s="374"/>
      <c r="AQ93" s="374"/>
      <c r="AR93" s="374"/>
      <c r="AS93" s="374"/>
      <c r="AT93" s="374"/>
      <c r="AU93" s="374"/>
    </row>
    <row r="94" spans="1:56" ht="10.95" customHeight="1" x14ac:dyDescent="0.3">
      <c r="B94" s="373" t="str">
        <f>IF(D94=0,"",B92+1)</f>
        <v/>
      </c>
      <c r="C94" s="373"/>
      <c r="D94" s="374"/>
      <c r="E94" s="374"/>
      <c r="F94" s="374"/>
      <c r="G94" s="374"/>
      <c r="H94" s="374"/>
      <c r="I94" s="374"/>
      <c r="J94" s="374"/>
      <c r="K94" s="374"/>
      <c r="L94" s="374"/>
      <c r="M94" s="374"/>
      <c r="N94" s="374"/>
      <c r="O94" s="374"/>
      <c r="P94" s="374"/>
      <c r="Q94" s="374"/>
      <c r="R94" s="374"/>
      <c r="S94" s="374"/>
      <c r="T94" s="374"/>
      <c r="U94" s="374"/>
      <c r="V94" s="374"/>
      <c r="W94" s="374"/>
      <c r="X94" s="374"/>
      <c r="Y94" s="374"/>
      <c r="Z94" s="374"/>
      <c r="AA94" s="374"/>
      <c r="AB94" s="374"/>
      <c r="AC94" s="374"/>
      <c r="AD94" s="374"/>
      <c r="AE94" s="374"/>
      <c r="AF94" s="374"/>
      <c r="AG94" s="374"/>
      <c r="AH94" s="374"/>
      <c r="AI94" s="374"/>
      <c r="AJ94" s="374"/>
      <c r="AK94" s="374"/>
      <c r="AL94" s="374"/>
      <c r="AM94" s="374"/>
      <c r="AN94" s="374"/>
      <c r="AO94" s="374"/>
      <c r="AP94" s="374"/>
      <c r="AQ94" s="374"/>
      <c r="AR94" s="374"/>
      <c r="AS94" s="374"/>
      <c r="AT94" s="374"/>
      <c r="AU94" s="374"/>
    </row>
    <row r="95" spans="1:56" ht="10.95" customHeight="1" x14ac:dyDescent="0.3">
      <c r="B95" s="373"/>
      <c r="C95" s="373"/>
      <c r="D95" s="374"/>
      <c r="E95" s="374"/>
      <c r="F95" s="374"/>
      <c r="G95" s="374"/>
      <c r="H95" s="374"/>
      <c r="I95" s="374"/>
      <c r="J95" s="374"/>
      <c r="K95" s="374"/>
      <c r="L95" s="374"/>
      <c r="M95" s="374"/>
      <c r="N95" s="374"/>
      <c r="O95" s="374"/>
      <c r="P95" s="374"/>
      <c r="Q95" s="374"/>
      <c r="R95" s="374"/>
      <c r="S95" s="374"/>
      <c r="T95" s="374"/>
      <c r="U95" s="374"/>
      <c r="V95" s="374"/>
      <c r="W95" s="374"/>
      <c r="X95" s="374"/>
      <c r="Y95" s="374"/>
      <c r="Z95" s="374"/>
      <c r="AA95" s="374"/>
      <c r="AB95" s="374"/>
      <c r="AC95" s="374"/>
      <c r="AD95" s="374"/>
      <c r="AE95" s="374"/>
      <c r="AF95" s="374"/>
      <c r="AG95" s="374"/>
      <c r="AH95" s="374"/>
      <c r="AI95" s="374"/>
      <c r="AJ95" s="374"/>
      <c r="AK95" s="374"/>
      <c r="AL95" s="374"/>
      <c r="AM95" s="374"/>
      <c r="AN95" s="374"/>
      <c r="AO95" s="374"/>
      <c r="AP95" s="374"/>
      <c r="AQ95" s="374"/>
      <c r="AR95" s="374"/>
      <c r="AS95" s="374"/>
      <c r="AT95" s="374"/>
      <c r="AU95" s="374"/>
    </row>
    <row r="96" spans="1:56" ht="10.95" customHeight="1" x14ac:dyDescent="0.3">
      <c r="B96" s="373" t="str">
        <f>IF(D96=0,"",B94+1)</f>
        <v/>
      </c>
      <c r="C96" s="373"/>
      <c r="D96" s="374"/>
      <c r="E96" s="374"/>
      <c r="F96" s="374"/>
      <c r="G96" s="374"/>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374"/>
      <c r="AF96" s="374"/>
      <c r="AG96" s="374"/>
      <c r="AH96" s="374"/>
      <c r="AI96" s="374"/>
      <c r="AJ96" s="374"/>
      <c r="AK96" s="374"/>
      <c r="AL96" s="374"/>
      <c r="AM96" s="374"/>
      <c r="AN96" s="374"/>
      <c r="AO96" s="374"/>
      <c r="AP96" s="374"/>
      <c r="AQ96" s="374"/>
      <c r="AR96" s="374"/>
      <c r="AS96" s="374"/>
      <c r="AT96" s="374"/>
      <c r="AU96" s="374"/>
    </row>
    <row r="97" spans="2:56" ht="10.95" customHeight="1" x14ac:dyDescent="0.3">
      <c r="B97" s="373"/>
      <c r="C97" s="373"/>
      <c r="D97" s="374"/>
      <c r="E97" s="374"/>
      <c r="F97" s="374"/>
      <c r="G97" s="374"/>
      <c r="H97" s="374"/>
      <c r="I97" s="374"/>
      <c r="J97" s="374"/>
      <c r="K97" s="374"/>
      <c r="L97" s="374"/>
      <c r="M97" s="374"/>
      <c r="N97" s="374"/>
      <c r="O97" s="374"/>
      <c r="P97" s="374"/>
      <c r="Q97" s="374"/>
      <c r="R97" s="374"/>
      <c r="S97" s="374"/>
      <c r="T97" s="374"/>
      <c r="U97" s="374"/>
      <c r="V97" s="374"/>
      <c r="W97" s="374"/>
      <c r="X97" s="374"/>
      <c r="Y97" s="374"/>
      <c r="Z97" s="374"/>
      <c r="AA97" s="374"/>
      <c r="AB97" s="374"/>
      <c r="AC97" s="374"/>
      <c r="AD97" s="374"/>
      <c r="AE97" s="374"/>
      <c r="AF97" s="374"/>
      <c r="AG97" s="374"/>
      <c r="AH97" s="374"/>
      <c r="AI97" s="374"/>
      <c r="AJ97" s="374"/>
      <c r="AK97" s="374"/>
      <c r="AL97" s="374"/>
      <c r="AM97" s="374"/>
      <c r="AN97" s="374"/>
      <c r="AO97" s="374"/>
      <c r="AP97" s="374"/>
      <c r="AQ97" s="374"/>
      <c r="AR97" s="374"/>
      <c r="AS97" s="374"/>
      <c r="AT97" s="374"/>
      <c r="AU97" s="374"/>
    </row>
    <row r="98" spans="2:56" ht="10.95" customHeight="1" x14ac:dyDescent="0.3">
      <c r="B98" s="373" t="str">
        <f>IF(D98=0,"",B96+1)</f>
        <v/>
      </c>
      <c r="C98" s="373"/>
      <c r="D98" s="374"/>
      <c r="E98" s="374"/>
      <c r="F98" s="374"/>
      <c r="G98" s="374"/>
      <c r="H98" s="374"/>
      <c r="I98" s="374"/>
      <c r="J98" s="374"/>
      <c r="K98" s="374"/>
      <c r="L98" s="374"/>
      <c r="M98" s="374"/>
      <c r="N98" s="374"/>
      <c r="O98" s="374"/>
      <c r="P98" s="374"/>
      <c r="Q98" s="374"/>
      <c r="R98" s="374"/>
      <c r="S98" s="374"/>
      <c r="T98" s="374"/>
      <c r="U98" s="374"/>
      <c r="V98" s="374"/>
      <c r="W98" s="374"/>
      <c r="X98" s="374"/>
      <c r="Y98" s="374"/>
      <c r="Z98" s="374"/>
      <c r="AA98" s="374"/>
      <c r="AB98" s="374"/>
      <c r="AC98" s="374"/>
      <c r="AD98" s="374"/>
      <c r="AE98" s="374"/>
      <c r="AF98" s="374"/>
      <c r="AG98" s="374"/>
      <c r="AH98" s="374"/>
      <c r="AI98" s="374"/>
      <c r="AJ98" s="374"/>
      <c r="AK98" s="374"/>
      <c r="AL98" s="374"/>
      <c r="AM98" s="374"/>
      <c r="AN98" s="374"/>
      <c r="AO98" s="374"/>
      <c r="AP98" s="374"/>
      <c r="AQ98" s="374"/>
      <c r="AR98" s="374"/>
      <c r="AS98" s="374"/>
      <c r="AT98" s="374"/>
      <c r="AU98" s="374"/>
    </row>
    <row r="99" spans="2:56" ht="10.95" customHeight="1" x14ac:dyDescent="0.3">
      <c r="B99" s="373"/>
      <c r="C99" s="373"/>
      <c r="D99" s="374"/>
      <c r="E99" s="374"/>
      <c r="F99" s="374"/>
      <c r="G99" s="374"/>
      <c r="H99" s="374"/>
      <c r="I99" s="374"/>
      <c r="J99" s="374"/>
      <c r="K99" s="374"/>
      <c r="L99" s="374"/>
      <c r="M99" s="374"/>
      <c r="N99" s="374"/>
      <c r="O99" s="374"/>
      <c r="P99" s="374"/>
      <c r="Q99" s="374"/>
      <c r="R99" s="374"/>
      <c r="S99" s="374"/>
      <c r="T99" s="374"/>
      <c r="U99" s="374"/>
      <c r="V99" s="374"/>
      <c r="W99" s="374"/>
      <c r="X99" s="374"/>
      <c r="Y99" s="374"/>
      <c r="Z99" s="374"/>
      <c r="AA99" s="374"/>
      <c r="AB99" s="374"/>
      <c r="AC99" s="374"/>
      <c r="AD99" s="374"/>
      <c r="AE99" s="374"/>
      <c r="AF99" s="374"/>
      <c r="AG99" s="374"/>
      <c r="AH99" s="374"/>
      <c r="AI99" s="374"/>
      <c r="AJ99" s="374"/>
      <c r="AK99" s="374"/>
      <c r="AL99" s="374"/>
      <c r="AM99" s="374"/>
      <c r="AN99" s="374"/>
      <c r="AO99" s="374"/>
      <c r="AP99" s="374"/>
      <c r="AQ99" s="374"/>
      <c r="AR99" s="374"/>
      <c r="AS99" s="374"/>
      <c r="AT99" s="374"/>
      <c r="AU99" s="374"/>
    </row>
    <row r="100" spans="2:56" ht="10.95" customHeight="1" x14ac:dyDescent="0.3">
      <c r="B100" s="123"/>
      <c r="C100" s="123"/>
      <c r="D100" s="286" t="s">
        <v>858</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row>
    <row r="101" spans="2:56" ht="10.95" customHeight="1" x14ac:dyDescent="0.3">
      <c r="B101" s="123"/>
      <c r="C101" s="123"/>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row>
    <row r="102" spans="2:56" ht="10.95" customHeight="1" x14ac:dyDescent="0.3">
      <c r="B102" s="373" t="str">
        <f>IF(D102=0,"",1)</f>
        <v/>
      </c>
      <c r="C102" s="373"/>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4"/>
      <c r="Z102" s="374"/>
      <c r="AA102" s="374"/>
      <c r="AB102" s="374"/>
      <c r="AC102" s="374"/>
      <c r="AD102" s="374"/>
      <c r="AE102" s="374"/>
      <c r="AF102" s="374"/>
      <c r="AG102" s="374"/>
      <c r="AH102" s="374"/>
      <c r="AI102" s="374"/>
      <c r="AJ102" s="374"/>
      <c r="AK102" s="374"/>
      <c r="AL102" s="374"/>
      <c r="AM102" s="374"/>
      <c r="AN102" s="374"/>
      <c r="AO102" s="374"/>
      <c r="AP102" s="374"/>
      <c r="AQ102" s="374"/>
      <c r="AR102" s="374"/>
      <c r="AS102" s="374"/>
      <c r="AT102" s="374"/>
      <c r="AU102" s="374"/>
    </row>
    <row r="103" spans="2:56" ht="10.95" customHeight="1" x14ac:dyDescent="0.3">
      <c r="B103" s="373"/>
      <c r="C103" s="373"/>
      <c r="D103" s="374"/>
      <c r="E103" s="374"/>
      <c r="F103" s="374"/>
      <c r="G103" s="374"/>
      <c r="H103" s="374"/>
      <c r="I103" s="374"/>
      <c r="J103" s="374"/>
      <c r="K103" s="374"/>
      <c r="L103" s="374"/>
      <c r="M103" s="374"/>
      <c r="N103" s="374"/>
      <c r="O103" s="374"/>
      <c r="P103" s="374"/>
      <c r="Q103" s="374"/>
      <c r="R103" s="374"/>
      <c r="S103" s="374"/>
      <c r="T103" s="374"/>
      <c r="U103" s="374"/>
      <c r="V103" s="374"/>
      <c r="W103" s="374"/>
      <c r="X103" s="374"/>
      <c r="Y103" s="374"/>
      <c r="Z103" s="374"/>
      <c r="AA103" s="374"/>
      <c r="AB103" s="374"/>
      <c r="AC103" s="374"/>
      <c r="AD103" s="374"/>
      <c r="AE103" s="374"/>
      <c r="AF103" s="374"/>
      <c r="AG103" s="374"/>
      <c r="AH103" s="374"/>
      <c r="AI103" s="374"/>
      <c r="AJ103" s="374"/>
      <c r="AK103" s="374"/>
      <c r="AL103" s="374"/>
      <c r="AM103" s="374"/>
      <c r="AN103" s="374"/>
      <c r="AO103" s="374"/>
      <c r="AP103" s="374"/>
      <c r="AQ103" s="374"/>
      <c r="AR103" s="374"/>
      <c r="AS103" s="374"/>
      <c r="AT103" s="374"/>
      <c r="AU103" s="374"/>
    </row>
    <row r="104" spans="2:56" ht="12" customHeight="1" x14ac:dyDescent="0.3">
      <c r="B104" s="373" t="str">
        <f>IF(D104=0,"",B102+1)</f>
        <v/>
      </c>
      <c r="C104" s="373"/>
      <c r="D104" s="374"/>
      <c r="E104" s="374"/>
      <c r="F104" s="374"/>
      <c r="G104" s="374"/>
      <c r="H104" s="374"/>
      <c r="I104" s="374"/>
      <c r="J104" s="374"/>
      <c r="K104" s="374"/>
      <c r="L104" s="374"/>
      <c r="M104" s="374"/>
      <c r="N104" s="374"/>
      <c r="O104" s="374"/>
      <c r="P104" s="374"/>
      <c r="Q104" s="374"/>
      <c r="R104" s="374"/>
      <c r="S104" s="374"/>
      <c r="T104" s="374"/>
      <c r="U104" s="374"/>
      <c r="V104" s="374"/>
      <c r="W104" s="374"/>
      <c r="X104" s="374"/>
      <c r="Y104" s="374"/>
      <c r="Z104" s="374"/>
      <c r="AA104" s="374"/>
      <c r="AB104" s="374"/>
      <c r="AC104" s="374"/>
      <c r="AD104" s="374"/>
      <c r="AE104" s="374"/>
      <c r="AF104" s="374"/>
      <c r="AG104" s="374"/>
      <c r="AH104" s="374"/>
      <c r="AI104" s="374"/>
      <c r="AJ104" s="374"/>
      <c r="AK104" s="374"/>
      <c r="AL104" s="374"/>
      <c r="AM104" s="374"/>
      <c r="AN104" s="374"/>
      <c r="AO104" s="374"/>
      <c r="AP104" s="374"/>
      <c r="AQ104" s="374"/>
      <c r="AR104" s="374"/>
      <c r="AS104" s="374"/>
      <c r="AT104" s="374"/>
      <c r="AU104" s="374"/>
      <c r="AW104" s="118"/>
      <c r="AX104" s="118"/>
      <c r="AY104" s="118"/>
      <c r="AZ104" s="118"/>
      <c r="BA104" s="118"/>
      <c r="BB104" s="118"/>
      <c r="BC104" s="118"/>
      <c r="BD104" s="118"/>
    </row>
    <row r="105" spans="2:56" ht="12" customHeight="1" x14ac:dyDescent="0.3">
      <c r="B105" s="373"/>
      <c r="C105" s="373"/>
      <c r="D105" s="374"/>
      <c r="E105" s="374"/>
      <c r="F105" s="374"/>
      <c r="G105" s="374"/>
      <c r="H105" s="374"/>
      <c r="I105" s="374"/>
      <c r="J105" s="374"/>
      <c r="K105" s="374"/>
      <c r="L105" s="374"/>
      <c r="M105" s="374"/>
      <c r="N105" s="374"/>
      <c r="O105" s="374"/>
      <c r="P105" s="374"/>
      <c r="Q105" s="374"/>
      <c r="R105" s="374"/>
      <c r="S105" s="374"/>
      <c r="T105" s="374"/>
      <c r="U105" s="374"/>
      <c r="V105" s="374"/>
      <c r="W105" s="374"/>
      <c r="X105" s="374"/>
      <c r="Y105" s="374"/>
      <c r="Z105" s="374"/>
      <c r="AA105" s="374"/>
      <c r="AB105" s="374"/>
      <c r="AC105" s="374"/>
      <c r="AD105" s="374"/>
      <c r="AE105" s="374"/>
      <c r="AF105" s="374"/>
      <c r="AG105" s="374"/>
      <c r="AH105" s="374"/>
      <c r="AI105" s="374"/>
      <c r="AJ105" s="374"/>
      <c r="AK105" s="374"/>
      <c r="AL105" s="374"/>
      <c r="AM105" s="374"/>
      <c r="AN105" s="374"/>
      <c r="AO105" s="374"/>
      <c r="AP105" s="374"/>
      <c r="AQ105" s="374"/>
      <c r="AR105" s="374"/>
      <c r="AS105" s="374"/>
      <c r="AT105" s="374"/>
      <c r="AU105" s="374"/>
      <c r="AW105" s="118"/>
      <c r="AX105" s="118"/>
      <c r="AY105" s="118"/>
      <c r="AZ105" s="118"/>
      <c r="BA105" s="118"/>
      <c r="BB105" s="118"/>
      <c r="BC105" s="118"/>
      <c r="BD105" s="118"/>
    </row>
    <row r="106" spans="2:56" ht="10.95" customHeight="1" x14ac:dyDescent="0.3">
      <c r="B106" s="373" t="str">
        <f>IF(D106=0,"",B104+1)</f>
        <v/>
      </c>
      <c r="C106" s="373"/>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74"/>
      <c r="AI106" s="374"/>
      <c r="AJ106" s="374"/>
      <c r="AK106" s="374"/>
      <c r="AL106" s="374"/>
      <c r="AM106" s="374"/>
      <c r="AN106" s="374"/>
      <c r="AO106" s="374"/>
      <c r="AP106" s="374"/>
      <c r="AQ106" s="374"/>
      <c r="AR106" s="374"/>
      <c r="AS106" s="374"/>
      <c r="AT106" s="374"/>
      <c r="AU106" s="374"/>
    </row>
    <row r="107" spans="2:56" ht="10.95" customHeight="1" x14ac:dyDescent="0.3">
      <c r="B107" s="373"/>
      <c r="C107" s="373"/>
      <c r="D107" s="374"/>
      <c r="E107" s="374"/>
      <c r="F107" s="374"/>
      <c r="G107" s="374"/>
      <c r="H107" s="374"/>
      <c r="I107" s="374"/>
      <c r="J107" s="374"/>
      <c r="K107" s="374"/>
      <c r="L107" s="374"/>
      <c r="M107" s="374"/>
      <c r="N107" s="374"/>
      <c r="O107" s="374"/>
      <c r="P107" s="374"/>
      <c r="Q107" s="374"/>
      <c r="R107" s="374"/>
      <c r="S107" s="374"/>
      <c r="T107" s="374"/>
      <c r="U107" s="374"/>
      <c r="V107" s="374"/>
      <c r="W107" s="374"/>
      <c r="X107" s="374"/>
      <c r="Y107" s="374"/>
      <c r="Z107" s="374"/>
      <c r="AA107" s="374"/>
      <c r="AB107" s="374"/>
      <c r="AC107" s="374"/>
      <c r="AD107" s="374"/>
      <c r="AE107" s="374"/>
      <c r="AF107" s="374"/>
      <c r="AG107" s="374"/>
      <c r="AH107" s="374"/>
      <c r="AI107" s="374"/>
      <c r="AJ107" s="374"/>
      <c r="AK107" s="374"/>
      <c r="AL107" s="374"/>
      <c r="AM107" s="374"/>
      <c r="AN107" s="374"/>
      <c r="AO107" s="374"/>
      <c r="AP107" s="374"/>
      <c r="AQ107" s="374"/>
      <c r="AR107" s="374"/>
      <c r="AS107" s="374"/>
      <c r="AT107" s="374"/>
      <c r="AU107" s="374"/>
    </row>
    <row r="108" spans="2:56" ht="10.95" customHeight="1" x14ac:dyDescent="0.3">
      <c r="B108" s="373" t="str">
        <f>IF(D108=0,"",B106+1)</f>
        <v/>
      </c>
      <c r="C108" s="373"/>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74"/>
      <c r="AG108" s="374"/>
      <c r="AH108" s="374"/>
      <c r="AI108" s="374"/>
      <c r="AJ108" s="374"/>
      <c r="AK108" s="374"/>
      <c r="AL108" s="374"/>
      <c r="AM108" s="374"/>
      <c r="AN108" s="374"/>
      <c r="AO108" s="374"/>
      <c r="AP108" s="374"/>
      <c r="AQ108" s="374"/>
      <c r="AR108" s="374"/>
      <c r="AS108" s="374"/>
      <c r="AT108" s="374"/>
      <c r="AU108" s="374"/>
    </row>
    <row r="109" spans="2:56" ht="10.95" customHeight="1" x14ac:dyDescent="0.3">
      <c r="B109" s="373"/>
      <c r="C109" s="373"/>
      <c r="D109" s="374"/>
      <c r="E109" s="374"/>
      <c r="F109" s="374"/>
      <c r="G109" s="374"/>
      <c r="H109" s="374"/>
      <c r="I109" s="374"/>
      <c r="J109" s="374"/>
      <c r="K109" s="374"/>
      <c r="L109" s="374"/>
      <c r="M109" s="374"/>
      <c r="N109" s="374"/>
      <c r="O109" s="374"/>
      <c r="P109" s="374"/>
      <c r="Q109" s="374"/>
      <c r="R109" s="374"/>
      <c r="S109" s="374"/>
      <c r="T109" s="374"/>
      <c r="U109" s="374"/>
      <c r="V109" s="374"/>
      <c r="W109" s="374"/>
      <c r="X109" s="374"/>
      <c r="Y109" s="374"/>
      <c r="Z109" s="374"/>
      <c r="AA109" s="374"/>
      <c r="AB109" s="374"/>
      <c r="AC109" s="374"/>
      <c r="AD109" s="374"/>
      <c r="AE109" s="374"/>
      <c r="AF109" s="374"/>
      <c r="AG109" s="374"/>
      <c r="AH109" s="374"/>
      <c r="AI109" s="374"/>
      <c r="AJ109" s="374"/>
      <c r="AK109" s="374"/>
      <c r="AL109" s="374"/>
      <c r="AM109" s="374"/>
      <c r="AN109" s="374"/>
      <c r="AO109" s="374"/>
      <c r="AP109" s="374"/>
      <c r="AQ109" s="374"/>
      <c r="AR109" s="374"/>
      <c r="AS109" s="374"/>
      <c r="AT109" s="374"/>
      <c r="AU109" s="374"/>
    </row>
    <row r="110" spans="2:56" ht="10.95" customHeight="1" x14ac:dyDescent="0.3">
      <c r="B110" s="373" t="str">
        <f>IF(D110=0,"",B108+1)</f>
        <v/>
      </c>
      <c r="C110" s="373"/>
      <c r="D110" s="374"/>
      <c r="E110" s="374"/>
      <c r="F110" s="374"/>
      <c r="G110" s="374"/>
      <c r="H110" s="374"/>
      <c r="I110" s="374"/>
      <c r="J110" s="374"/>
      <c r="K110" s="374"/>
      <c r="L110" s="374"/>
      <c r="M110" s="374"/>
      <c r="N110" s="374"/>
      <c r="O110" s="374"/>
      <c r="P110" s="374"/>
      <c r="Q110" s="374"/>
      <c r="R110" s="374"/>
      <c r="S110" s="374"/>
      <c r="T110" s="374"/>
      <c r="U110" s="374"/>
      <c r="V110" s="374"/>
      <c r="W110" s="374"/>
      <c r="X110" s="374"/>
      <c r="Y110" s="374"/>
      <c r="Z110" s="374"/>
      <c r="AA110" s="374"/>
      <c r="AB110" s="374"/>
      <c r="AC110" s="374"/>
      <c r="AD110" s="374"/>
      <c r="AE110" s="374"/>
      <c r="AF110" s="374"/>
      <c r="AG110" s="374"/>
      <c r="AH110" s="374"/>
      <c r="AI110" s="374"/>
      <c r="AJ110" s="374"/>
      <c r="AK110" s="374"/>
      <c r="AL110" s="374"/>
      <c r="AM110" s="374"/>
      <c r="AN110" s="374"/>
      <c r="AO110" s="374"/>
      <c r="AP110" s="374"/>
      <c r="AQ110" s="374"/>
      <c r="AR110" s="374"/>
      <c r="AS110" s="374"/>
      <c r="AT110" s="374"/>
      <c r="AU110" s="374"/>
    </row>
    <row r="111" spans="2:56" ht="10.95" customHeight="1" x14ac:dyDescent="0.3">
      <c r="B111" s="373"/>
      <c r="C111" s="373"/>
      <c r="D111" s="374"/>
      <c r="E111" s="374"/>
      <c r="F111" s="374"/>
      <c r="G111" s="374"/>
      <c r="H111" s="374"/>
      <c r="I111" s="374"/>
      <c r="J111" s="374"/>
      <c r="K111" s="374"/>
      <c r="L111" s="374"/>
      <c r="M111" s="374"/>
      <c r="N111" s="374"/>
      <c r="O111" s="374"/>
      <c r="P111" s="374"/>
      <c r="Q111" s="374"/>
      <c r="R111" s="374"/>
      <c r="S111" s="374"/>
      <c r="T111" s="374"/>
      <c r="U111" s="374"/>
      <c r="V111" s="374"/>
      <c r="W111" s="374"/>
      <c r="X111" s="374"/>
      <c r="Y111" s="374"/>
      <c r="Z111" s="374"/>
      <c r="AA111" s="374"/>
      <c r="AB111" s="374"/>
      <c r="AC111" s="374"/>
      <c r="AD111" s="374"/>
      <c r="AE111" s="374"/>
      <c r="AF111" s="374"/>
      <c r="AG111" s="374"/>
      <c r="AH111" s="374"/>
      <c r="AI111" s="374"/>
      <c r="AJ111" s="374"/>
      <c r="AK111" s="374"/>
      <c r="AL111" s="374"/>
      <c r="AM111" s="374"/>
      <c r="AN111" s="374"/>
      <c r="AO111" s="374"/>
      <c r="AP111" s="374"/>
      <c r="AQ111" s="374"/>
      <c r="AR111" s="374"/>
      <c r="AS111" s="374"/>
      <c r="AT111" s="374"/>
      <c r="AU111" s="374"/>
    </row>
    <row r="112" spans="2:56" ht="10.95" customHeight="1" x14ac:dyDescent="0.3">
      <c r="B112" s="373" t="str">
        <f>IF(D112=0,"",B110+1)</f>
        <v/>
      </c>
      <c r="C112" s="373"/>
      <c r="D112" s="374"/>
      <c r="E112" s="374"/>
      <c r="F112" s="374"/>
      <c r="G112" s="374"/>
      <c r="H112" s="374"/>
      <c r="I112" s="374"/>
      <c r="J112" s="374"/>
      <c r="K112" s="374"/>
      <c r="L112" s="374"/>
      <c r="M112" s="374"/>
      <c r="N112" s="374"/>
      <c r="O112" s="374"/>
      <c r="P112" s="374"/>
      <c r="Q112" s="374"/>
      <c r="R112" s="374"/>
      <c r="S112" s="374"/>
      <c r="T112" s="374"/>
      <c r="U112" s="374"/>
      <c r="V112" s="374"/>
      <c r="W112" s="374"/>
      <c r="X112" s="374"/>
      <c r="Y112" s="374"/>
      <c r="Z112" s="374"/>
      <c r="AA112" s="374"/>
      <c r="AB112" s="374"/>
      <c r="AC112" s="374"/>
      <c r="AD112" s="374"/>
      <c r="AE112" s="374"/>
      <c r="AF112" s="374"/>
      <c r="AG112" s="374"/>
      <c r="AH112" s="374"/>
      <c r="AI112" s="374"/>
      <c r="AJ112" s="374"/>
      <c r="AK112" s="374"/>
      <c r="AL112" s="374"/>
      <c r="AM112" s="374"/>
      <c r="AN112" s="374"/>
      <c r="AO112" s="374"/>
      <c r="AP112" s="374"/>
      <c r="AQ112" s="374"/>
      <c r="AR112" s="374"/>
      <c r="AS112" s="374"/>
      <c r="AT112" s="374"/>
      <c r="AU112" s="374"/>
    </row>
    <row r="113" spans="1:48" ht="10.95" customHeight="1" x14ac:dyDescent="0.3">
      <c r="B113" s="373"/>
      <c r="C113" s="373"/>
      <c r="D113" s="374"/>
      <c r="E113" s="374"/>
      <c r="F113" s="374"/>
      <c r="G113" s="374"/>
      <c r="H113" s="374"/>
      <c r="I113" s="374"/>
      <c r="J113" s="374"/>
      <c r="K113" s="374"/>
      <c r="L113" s="374"/>
      <c r="M113" s="374"/>
      <c r="N113" s="374"/>
      <c r="O113" s="374"/>
      <c r="P113" s="374"/>
      <c r="Q113" s="374"/>
      <c r="R113" s="374"/>
      <c r="S113" s="374"/>
      <c r="T113" s="374"/>
      <c r="U113" s="374"/>
      <c r="V113" s="374"/>
      <c r="W113" s="374"/>
      <c r="X113" s="374"/>
      <c r="Y113" s="374"/>
      <c r="Z113" s="374"/>
      <c r="AA113" s="374"/>
      <c r="AB113" s="374"/>
      <c r="AC113" s="374"/>
      <c r="AD113" s="374"/>
      <c r="AE113" s="374"/>
      <c r="AF113" s="374"/>
      <c r="AG113" s="374"/>
      <c r="AH113" s="374"/>
      <c r="AI113" s="374"/>
      <c r="AJ113" s="374"/>
      <c r="AK113" s="374"/>
      <c r="AL113" s="374"/>
      <c r="AM113" s="374"/>
      <c r="AN113" s="374"/>
      <c r="AO113" s="374"/>
      <c r="AP113" s="374"/>
      <c r="AQ113" s="374"/>
      <c r="AR113" s="374"/>
      <c r="AS113" s="374"/>
      <c r="AT113" s="374"/>
      <c r="AU113" s="374"/>
    </row>
    <row r="114" spans="1:48" ht="10.95" customHeight="1" x14ac:dyDescent="0.3">
      <c r="B114" s="373" t="str">
        <f>IF(D114=0,"",B112+1)</f>
        <v/>
      </c>
      <c r="C114" s="373"/>
      <c r="D114" s="374"/>
      <c r="E114" s="374"/>
      <c r="F114" s="374"/>
      <c r="G114" s="374"/>
      <c r="H114" s="374"/>
      <c r="I114" s="374"/>
      <c r="J114" s="374"/>
      <c r="K114" s="374"/>
      <c r="L114" s="374"/>
      <c r="M114" s="374"/>
      <c r="N114" s="374"/>
      <c r="O114" s="374"/>
      <c r="P114" s="374"/>
      <c r="Q114" s="374"/>
      <c r="R114" s="374"/>
      <c r="S114" s="374"/>
      <c r="T114" s="374"/>
      <c r="U114" s="374"/>
      <c r="V114" s="374"/>
      <c r="W114" s="374"/>
      <c r="X114" s="374"/>
      <c r="Y114" s="374"/>
      <c r="Z114" s="374"/>
      <c r="AA114" s="374"/>
      <c r="AB114" s="374"/>
      <c r="AC114" s="374"/>
      <c r="AD114" s="374"/>
      <c r="AE114" s="374"/>
      <c r="AF114" s="374"/>
      <c r="AG114" s="374"/>
      <c r="AH114" s="374"/>
      <c r="AI114" s="374"/>
      <c r="AJ114" s="374"/>
      <c r="AK114" s="374"/>
      <c r="AL114" s="374"/>
      <c r="AM114" s="374"/>
      <c r="AN114" s="374"/>
      <c r="AO114" s="374"/>
      <c r="AP114" s="374"/>
      <c r="AQ114" s="374"/>
      <c r="AR114" s="374"/>
      <c r="AS114" s="374"/>
      <c r="AT114" s="374"/>
      <c r="AU114" s="374"/>
    </row>
    <row r="115" spans="1:48" ht="10.95" customHeight="1" x14ac:dyDescent="0.3">
      <c r="B115" s="373"/>
      <c r="C115" s="373"/>
      <c r="D115" s="374"/>
      <c r="E115" s="374"/>
      <c r="F115" s="374"/>
      <c r="G115" s="374"/>
      <c r="H115" s="374"/>
      <c r="I115" s="374"/>
      <c r="J115" s="374"/>
      <c r="K115" s="374"/>
      <c r="L115" s="374"/>
      <c r="M115" s="374"/>
      <c r="N115" s="374"/>
      <c r="O115" s="374"/>
      <c r="P115" s="374"/>
      <c r="Q115" s="374"/>
      <c r="R115" s="374"/>
      <c r="S115" s="374"/>
      <c r="T115" s="374"/>
      <c r="U115" s="374"/>
      <c r="V115" s="374"/>
      <c r="W115" s="374"/>
      <c r="X115" s="374"/>
      <c r="Y115" s="374"/>
      <c r="Z115" s="374"/>
      <c r="AA115" s="374"/>
      <c r="AB115" s="374"/>
      <c r="AC115" s="374"/>
      <c r="AD115" s="374"/>
      <c r="AE115" s="374"/>
      <c r="AF115" s="374"/>
      <c r="AG115" s="374"/>
      <c r="AH115" s="374"/>
      <c r="AI115" s="374"/>
      <c r="AJ115" s="374"/>
      <c r="AK115" s="374"/>
      <c r="AL115" s="374"/>
      <c r="AM115" s="374"/>
      <c r="AN115" s="374"/>
      <c r="AO115" s="374"/>
      <c r="AP115" s="374"/>
      <c r="AQ115" s="374"/>
      <c r="AR115" s="374"/>
      <c r="AS115" s="374"/>
      <c r="AT115" s="374"/>
      <c r="AU115" s="374"/>
    </row>
    <row r="116" spans="1:48" ht="10.95" customHeight="1" x14ac:dyDescent="0.3">
      <c r="B116" s="373" t="str">
        <f>IF(D116=0,"",B114+1)</f>
        <v/>
      </c>
      <c r="C116" s="373"/>
      <c r="D116" s="374"/>
      <c r="E116" s="374"/>
      <c r="F116" s="374"/>
      <c r="G116" s="374"/>
      <c r="H116" s="374"/>
      <c r="I116" s="374"/>
      <c r="J116" s="374"/>
      <c r="K116" s="374"/>
      <c r="L116" s="374"/>
      <c r="M116" s="374"/>
      <c r="N116" s="374"/>
      <c r="O116" s="374"/>
      <c r="P116" s="374"/>
      <c r="Q116" s="374"/>
      <c r="R116" s="374"/>
      <c r="S116" s="374"/>
      <c r="T116" s="374"/>
      <c r="U116" s="374"/>
      <c r="V116" s="374"/>
      <c r="W116" s="374"/>
      <c r="X116" s="374"/>
      <c r="Y116" s="374"/>
      <c r="Z116" s="374"/>
      <c r="AA116" s="374"/>
      <c r="AB116" s="374"/>
      <c r="AC116" s="374"/>
      <c r="AD116" s="374"/>
      <c r="AE116" s="374"/>
      <c r="AF116" s="374"/>
      <c r="AG116" s="374"/>
      <c r="AH116" s="374"/>
      <c r="AI116" s="374"/>
      <c r="AJ116" s="374"/>
      <c r="AK116" s="374"/>
      <c r="AL116" s="374"/>
      <c r="AM116" s="374"/>
      <c r="AN116" s="374"/>
      <c r="AO116" s="374"/>
      <c r="AP116" s="374"/>
      <c r="AQ116" s="374"/>
      <c r="AR116" s="374"/>
      <c r="AS116" s="374"/>
      <c r="AT116" s="374"/>
      <c r="AU116" s="374"/>
    </row>
    <row r="117" spans="1:48" ht="10.95" customHeight="1" x14ac:dyDescent="0.3">
      <c r="B117" s="373"/>
      <c r="C117" s="373"/>
      <c r="D117" s="374"/>
      <c r="E117" s="374"/>
      <c r="F117" s="374"/>
      <c r="G117" s="374"/>
      <c r="H117" s="374"/>
      <c r="I117" s="374"/>
      <c r="J117" s="374"/>
      <c r="K117" s="374"/>
      <c r="L117" s="374"/>
      <c r="M117" s="374"/>
      <c r="N117" s="374"/>
      <c r="O117" s="374"/>
      <c r="P117" s="374"/>
      <c r="Q117" s="374"/>
      <c r="R117" s="374"/>
      <c r="S117" s="374"/>
      <c r="T117" s="374"/>
      <c r="U117" s="374"/>
      <c r="V117" s="374"/>
      <c r="W117" s="374"/>
      <c r="X117" s="374"/>
      <c r="Y117" s="374"/>
      <c r="Z117" s="374"/>
      <c r="AA117" s="374"/>
      <c r="AB117" s="374"/>
      <c r="AC117" s="374"/>
      <c r="AD117" s="374"/>
      <c r="AE117" s="374"/>
      <c r="AF117" s="374"/>
      <c r="AG117" s="374"/>
      <c r="AH117" s="374"/>
      <c r="AI117" s="374"/>
      <c r="AJ117" s="374"/>
      <c r="AK117" s="374"/>
      <c r="AL117" s="374"/>
      <c r="AM117" s="374"/>
      <c r="AN117" s="374"/>
      <c r="AO117" s="374"/>
      <c r="AP117" s="374"/>
      <c r="AQ117" s="374"/>
      <c r="AR117" s="374"/>
      <c r="AS117" s="374"/>
      <c r="AT117" s="374"/>
      <c r="AU117" s="374"/>
    </row>
    <row r="118" spans="1:48" ht="10.95" customHeight="1" x14ac:dyDescent="0.3">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row>
    <row r="119" spans="1:48" ht="10.95" customHeight="1" x14ac:dyDescent="0.3">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316" t="s">
        <v>186</v>
      </c>
      <c r="AO119" s="316"/>
      <c r="AP119" s="316"/>
      <c r="AQ119" s="316"/>
      <c r="AR119" s="94"/>
      <c r="AS119" s="316" t="s">
        <v>165</v>
      </c>
      <c r="AT119" s="316"/>
      <c r="AU119" s="316"/>
      <c r="AV119" s="316"/>
    </row>
    <row r="120" spans="1:48" ht="10.95" customHeight="1" x14ac:dyDescent="0.3">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316"/>
      <c r="AO120" s="316"/>
      <c r="AP120" s="316"/>
      <c r="AQ120" s="316"/>
      <c r="AR120" s="94"/>
      <c r="AS120" s="316"/>
      <c r="AT120" s="316"/>
      <c r="AU120" s="316"/>
      <c r="AV120" s="316"/>
    </row>
    <row r="121" spans="1:48" ht="10.95" customHeight="1" x14ac:dyDescent="0.3">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row>
    <row r="122" spans="1:48" ht="12" customHeight="1" x14ac:dyDescent="0.3">
      <c r="A122" s="101" t="s">
        <v>859</v>
      </c>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row>
    <row r="123" spans="1:48" ht="12" customHeight="1" x14ac:dyDescent="0.3">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row>
    <row r="124" spans="1:48" ht="12" customHeight="1" x14ac:dyDescent="0.3">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row>
    <row r="125" spans="1:48" ht="12" customHeight="1" x14ac:dyDescent="0.3">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row>
    <row r="126" spans="1:48" ht="12" customHeight="1" x14ac:dyDescent="0.3">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row>
    <row r="127" spans="1:48" ht="12" customHeight="1" x14ac:dyDescent="0.3">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row>
    <row r="128" spans="1:48" ht="12" customHeight="1" x14ac:dyDescent="0.3">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row>
    <row r="129" spans="1:48" ht="12" customHeight="1" x14ac:dyDescent="0.3">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row>
    <row r="130" spans="1:48" ht="12" customHeight="1" x14ac:dyDescent="0.3">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row>
    <row r="131" spans="1:48" ht="12" customHeight="1" x14ac:dyDescent="0.3">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row>
    <row r="132" spans="1:48" ht="12" customHeight="1" x14ac:dyDescent="0.3">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row>
    <row r="133" spans="1:48" ht="12" customHeight="1" x14ac:dyDescent="0.3">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row>
    <row r="134" spans="1:48" ht="12" customHeight="1" x14ac:dyDescent="0.3">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row>
    <row r="135" spans="1:48" ht="12" customHeight="1" x14ac:dyDescent="0.3">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row>
    <row r="136" spans="1:48" ht="12" customHeight="1" x14ac:dyDescent="0.3">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row>
    <row r="137" spans="1:48" ht="12" customHeight="1" x14ac:dyDescent="0.3">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row>
    <row r="138" spans="1:48" ht="12" customHeight="1" x14ac:dyDescent="0.3">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row>
    <row r="139" spans="1:48" ht="12" customHeight="1" x14ac:dyDescent="0.3">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row>
    <row r="140" spans="1:48" ht="12" customHeight="1" x14ac:dyDescent="0.3">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row>
    <row r="141" spans="1:48" ht="12" customHeight="1" x14ac:dyDescent="0.3">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row>
    <row r="142" spans="1:48" ht="12" customHeight="1" x14ac:dyDescent="0.3">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row>
    <row r="143" spans="1:48" ht="12" customHeight="1" x14ac:dyDescent="0.3">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row>
    <row r="144" spans="1:48" ht="12" customHeight="1" x14ac:dyDescent="0.3">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row>
    <row r="145" spans="1:48" ht="12" customHeight="1" x14ac:dyDescent="0.3">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row>
    <row r="146" spans="1:48" ht="12" customHeight="1" x14ac:dyDescent="0.3">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row>
    <row r="147" spans="1:48" ht="12" customHeight="1" x14ac:dyDescent="0.3">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row>
    <row r="148" spans="1:48" ht="12" customHeight="1" x14ac:dyDescent="0.3">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row>
    <row r="149" spans="1:48" ht="12" customHeight="1" x14ac:dyDescent="0.3">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row>
    <row r="150" spans="1:48" ht="12" customHeight="1" x14ac:dyDescent="0.3">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row>
    <row r="151" spans="1:48" ht="12" customHeight="1" x14ac:dyDescent="0.3">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row>
    <row r="152" spans="1:48" ht="12" customHeight="1" x14ac:dyDescent="0.3">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row>
    <row r="153" spans="1:48" ht="12" customHeight="1" x14ac:dyDescent="0.3">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row>
    <row r="154" spans="1:48" ht="12" customHeight="1" x14ac:dyDescent="0.3">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row>
    <row r="155" spans="1:48" ht="12" customHeight="1" x14ac:dyDescent="0.3">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row>
    <row r="156" spans="1:48" ht="12" customHeight="1" x14ac:dyDescent="0.3">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row>
    <row r="157" spans="1:48" ht="12" customHeight="1" x14ac:dyDescent="0.3">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row>
    <row r="158" spans="1:48" ht="12" customHeight="1" x14ac:dyDescent="0.3">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row>
    <row r="159" spans="1:48" ht="12" customHeight="1" x14ac:dyDescent="0.3">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row>
    <row r="160" spans="1:48" ht="12" customHeight="1" x14ac:dyDescent="0.3">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row>
    <row r="161" spans="1:48" ht="12" customHeight="1" x14ac:dyDescent="0.3">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row>
    <row r="162" spans="1:48" ht="12" customHeight="1" x14ac:dyDescent="0.3">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row>
    <row r="163" spans="1:48" ht="12" customHeight="1" x14ac:dyDescent="0.3">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row>
    <row r="164" spans="1:48" ht="12" customHeight="1" x14ac:dyDescent="0.3">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row>
    <row r="165" spans="1:48" ht="12" customHeight="1" x14ac:dyDescent="0.3">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row>
    <row r="166" spans="1:48" ht="12" customHeight="1" x14ac:dyDescent="0.3">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row>
    <row r="167" spans="1:48" ht="12" customHeight="1" x14ac:dyDescent="0.3">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row>
    <row r="168" spans="1:48" ht="12" customHeight="1" x14ac:dyDescent="0.3">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row>
    <row r="169" spans="1:48" ht="12" customHeight="1" x14ac:dyDescent="0.3">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row>
    <row r="170" spans="1:48" ht="12" customHeight="1" x14ac:dyDescent="0.3">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row>
    <row r="171" spans="1:48" ht="12" customHeight="1" x14ac:dyDescent="0.3">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row>
    <row r="172" spans="1:48" ht="12" customHeight="1" x14ac:dyDescent="0.3">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row>
    <row r="173" spans="1:48" ht="12" customHeight="1" x14ac:dyDescent="0.3">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row>
    <row r="174" spans="1:48" ht="12" customHeight="1" x14ac:dyDescent="0.3">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row>
    <row r="175" spans="1:48" ht="12" customHeight="1" x14ac:dyDescent="0.3">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row>
    <row r="176" spans="1:48" ht="12" customHeight="1" x14ac:dyDescent="0.3">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row>
    <row r="177" spans="1:48" ht="12" customHeight="1" x14ac:dyDescent="0.3">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row>
    <row r="178" spans="1:48" ht="12" customHeight="1" x14ac:dyDescent="0.3">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row>
    <row r="179" spans="1:48" ht="12" customHeight="1" x14ac:dyDescent="0.3">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row>
    <row r="180" spans="1:48" ht="12" customHeight="1" x14ac:dyDescent="0.3">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row>
    <row r="181" spans="1:48" ht="12" customHeight="1" x14ac:dyDescent="0.3">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row>
    <row r="182" spans="1:48" ht="12" customHeight="1" x14ac:dyDescent="0.3">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row>
    <row r="183" spans="1:48" ht="12" customHeight="1" x14ac:dyDescent="0.3">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row>
    <row r="184" spans="1:48" ht="12" customHeight="1" x14ac:dyDescent="0.3">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row>
    <row r="185" spans="1:48" ht="12" customHeight="1" x14ac:dyDescent="0.3">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row>
    <row r="186" spans="1:48" ht="12" customHeight="1" x14ac:dyDescent="0.3">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row>
    <row r="187" spans="1:48" ht="12" customHeight="1" x14ac:dyDescent="0.3">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row>
    <row r="188" spans="1:48" ht="12" customHeight="1" x14ac:dyDescent="0.3">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row>
    <row r="189" spans="1:48" ht="12" customHeight="1" x14ac:dyDescent="0.3">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row>
    <row r="190" spans="1:48" ht="12" customHeight="1" x14ac:dyDescent="0.3">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row>
    <row r="191" spans="1:48" ht="12" customHeight="1" x14ac:dyDescent="0.3">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row>
    <row r="192" spans="1:48" ht="12" customHeight="1" x14ac:dyDescent="0.3">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row>
    <row r="193" spans="1:48" ht="12" customHeight="1" x14ac:dyDescent="0.3">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row>
    <row r="194" spans="1:48" ht="12" customHeight="1" x14ac:dyDescent="0.3">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row>
    <row r="195" spans="1:48" ht="12" customHeight="1" x14ac:dyDescent="0.3">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row>
    <row r="196" spans="1:48" ht="12" customHeight="1" x14ac:dyDescent="0.3">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row>
    <row r="197" spans="1:48" ht="12" customHeight="1" x14ac:dyDescent="0.3">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row>
    <row r="198" spans="1:48" ht="12" customHeight="1" x14ac:dyDescent="0.3">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row>
    <row r="199" spans="1:48" ht="12" customHeight="1" x14ac:dyDescent="0.3">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row>
    <row r="200" spans="1:48" ht="12" customHeight="1" x14ac:dyDescent="0.3">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row>
    <row r="201" spans="1:48" ht="12" customHeight="1" x14ac:dyDescent="0.3">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row>
    <row r="202" spans="1:48" ht="12" customHeight="1" x14ac:dyDescent="0.3">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row>
    <row r="203" spans="1:48" ht="12" customHeight="1" x14ac:dyDescent="0.3">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row>
    <row r="204" spans="1:48" ht="12" customHeight="1" x14ac:dyDescent="0.3">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row>
    <row r="205" spans="1:48" ht="12" customHeight="1" x14ac:dyDescent="0.3">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row>
    <row r="206" spans="1:48" ht="12" customHeight="1" x14ac:dyDescent="0.3">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row>
    <row r="207" spans="1:48" ht="12" customHeight="1" x14ac:dyDescent="0.3">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row>
    <row r="208" spans="1:48" ht="12" customHeight="1" x14ac:dyDescent="0.3">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row>
    <row r="209" spans="1:48" ht="12" customHeight="1" x14ac:dyDescent="0.3">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row>
    <row r="210" spans="1:48" ht="12" customHeight="1" x14ac:dyDescent="0.3">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row>
    <row r="211" spans="1:48" ht="12" customHeight="1" x14ac:dyDescent="0.3">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row>
    <row r="212" spans="1:48" ht="12" customHeight="1" x14ac:dyDescent="0.3">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row>
    <row r="213" spans="1:48" ht="12" customHeight="1" x14ac:dyDescent="0.3">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row>
    <row r="214" spans="1:48" ht="12" customHeight="1" x14ac:dyDescent="0.3">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row>
    <row r="215" spans="1:48" ht="12" customHeight="1" x14ac:dyDescent="0.3">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row>
    <row r="216" spans="1:48" ht="12" customHeight="1" x14ac:dyDescent="0.3">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row>
    <row r="217" spans="1:48" ht="12" customHeight="1" x14ac:dyDescent="0.3">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row>
    <row r="218" spans="1:48" ht="12" customHeight="1" x14ac:dyDescent="0.3">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row>
    <row r="219" spans="1:48" ht="12" customHeight="1" x14ac:dyDescent="0.3">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row>
    <row r="220" spans="1:48" ht="12" customHeight="1" x14ac:dyDescent="0.3">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row>
    <row r="221" spans="1:48" ht="12" customHeight="1" x14ac:dyDescent="0.3">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row>
    <row r="222" spans="1:48" ht="12" customHeight="1" x14ac:dyDescent="0.3">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row>
    <row r="223" spans="1:48" ht="12" customHeight="1" x14ac:dyDescent="0.3">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row>
    <row r="224" spans="1:48" ht="12" customHeight="1" x14ac:dyDescent="0.3">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row>
    <row r="225" spans="1:48" ht="12" customHeight="1" x14ac:dyDescent="0.3">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row>
    <row r="226" spans="1:48" ht="12" customHeight="1" x14ac:dyDescent="0.3">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row>
    <row r="227" spans="1:48" ht="12" customHeight="1" x14ac:dyDescent="0.3">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row>
    <row r="228" spans="1:48" ht="12" customHeight="1" x14ac:dyDescent="0.3">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row>
    <row r="229" spans="1:48" ht="12" customHeight="1" x14ac:dyDescent="0.3">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row>
    <row r="230" spans="1:48" ht="12" customHeight="1" x14ac:dyDescent="0.3">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row>
    <row r="231" spans="1:48" ht="12" customHeight="1" x14ac:dyDescent="0.3">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row>
    <row r="232" spans="1:48" ht="12" customHeight="1" x14ac:dyDescent="0.3">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row>
    <row r="233" spans="1:48" ht="12" customHeight="1" x14ac:dyDescent="0.3">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row>
    <row r="234" spans="1:48" ht="12" customHeight="1" x14ac:dyDescent="0.3">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row>
    <row r="235" spans="1:48" ht="12" customHeight="1" x14ac:dyDescent="0.3">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row>
    <row r="236" spans="1:48" ht="12" customHeight="1" x14ac:dyDescent="0.3">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row>
    <row r="237" spans="1:48" ht="12" customHeight="1" x14ac:dyDescent="0.3">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row>
    <row r="238" spans="1:48" ht="12" customHeight="1" x14ac:dyDescent="0.3">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row>
    <row r="239" spans="1:48" ht="12" customHeight="1" x14ac:dyDescent="0.3">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row>
    <row r="240" spans="1:48" ht="12" customHeight="1" x14ac:dyDescent="0.3">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row>
    <row r="241" spans="1:48" ht="12" customHeight="1" x14ac:dyDescent="0.3">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row>
    <row r="242" spans="1:48" ht="12" customHeight="1" x14ac:dyDescent="0.3">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row>
    <row r="243" spans="1:48" ht="12" customHeight="1" x14ac:dyDescent="0.3">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row>
    <row r="244" spans="1:48" ht="12" customHeight="1" x14ac:dyDescent="0.3">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row>
    <row r="245" spans="1:48" ht="12" customHeight="1" x14ac:dyDescent="0.3">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row>
    <row r="246" spans="1:48" ht="12" customHeight="1" x14ac:dyDescent="0.3">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row>
    <row r="247" spans="1:48" ht="12" customHeight="1" x14ac:dyDescent="0.3">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row>
    <row r="248" spans="1:48" ht="12" customHeight="1" x14ac:dyDescent="0.3">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row>
    <row r="249" spans="1:48" ht="12" customHeight="1" x14ac:dyDescent="0.3">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row>
    <row r="250" spans="1:48" ht="12" customHeight="1" x14ac:dyDescent="0.3">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row>
    <row r="251" spans="1:48" ht="12" customHeight="1" x14ac:dyDescent="0.3">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row>
    <row r="252" spans="1:48" ht="12" customHeight="1" x14ac:dyDescent="0.3">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row>
    <row r="253" spans="1:48" ht="12" customHeight="1" x14ac:dyDescent="0.3">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row>
    <row r="254" spans="1:48" ht="12" customHeight="1" x14ac:dyDescent="0.3">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row>
    <row r="255" spans="1:48" ht="12" customHeight="1" x14ac:dyDescent="0.3">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row>
    <row r="256" spans="1:48" ht="12" customHeight="1" x14ac:dyDescent="0.3">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row>
    <row r="257" spans="1:48" ht="12" customHeight="1" x14ac:dyDescent="0.3">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row>
    <row r="258" spans="1:48" ht="12" customHeight="1" x14ac:dyDescent="0.3">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row>
    <row r="259" spans="1:48" ht="12" customHeight="1" x14ac:dyDescent="0.3">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row>
    <row r="260" spans="1:48" ht="12" customHeight="1" x14ac:dyDescent="0.3">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row>
    <row r="261" spans="1:48" ht="12" customHeight="1" x14ac:dyDescent="0.3">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row>
    <row r="262" spans="1:48" ht="12" customHeight="1" x14ac:dyDescent="0.3">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row>
    <row r="263" spans="1:48" ht="12" customHeight="1" x14ac:dyDescent="0.3">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row>
    <row r="264" spans="1:48" ht="12" customHeight="1" x14ac:dyDescent="0.3">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row>
    <row r="265" spans="1:48" ht="12" customHeight="1" x14ac:dyDescent="0.3">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row>
    <row r="266" spans="1:48" ht="12" customHeight="1" x14ac:dyDescent="0.3">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row>
    <row r="267" spans="1:48" ht="12" customHeight="1" x14ac:dyDescent="0.3">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row>
    <row r="268" spans="1:48" ht="12" customHeight="1" x14ac:dyDescent="0.3">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row>
    <row r="269" spans="1:48" ht="12" customHeight="1" x14ac:dyDescent="0.3">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row>
    <row r="270" spans="1:48" ht="12" customHeight="1" x14ac:dyDescent="0.3">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row>
    <row r="271" spans="1:48" ht="12" customHeight="1" x14ac:dyDescent="0.3">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row>
    <row r="272" spans="1:48" ht="12" customHeight="1" x14ac:dyDescent="0.3">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row>
    <row r="273" spans="1:48" ht="12" customHeight="1" x14ac:dyDescent="0.3">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row>
    <row r="274" spans="1:48" ht="12" customHeight="1" x14ac:dyDescent="0.3">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row>
    <row r="275" spans="1:48" ht="12" customHeight="1" x14ac:dyDescent="0.3">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row>
    <row r="276" spans="1:48" ht="12" customHeight="1" x14ac:dyDescent="0.3">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row>
    <row r="277" spans="1:48" ht="12" customHeight="1" x14ac:dyDescent="0.3">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row>
    <row r="278" spans="1:48" ht="12" customHeight="1" x14ac:dyDescent="0.3">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row>
    <row r="279" spans="1:48" ht="12" customHeight="1" x14ac:dyDescent="0.3">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row>
    <row r="280" spans="1:48" ht="12" customHeight="1" x14ac:dyDescent="0.3">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row>
    <row r="281" spans="1:48" ht="12" customHeight="1" x14ac:dyDescent="0.3">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row>
    <row r="282" spans="1:48" ht="12" customHeight="1" x14ac:dyDescent="0.3">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row>
    <row r="283" spans="1:48" ht="12" customHeight="1" x14ac:dyDescent="0.3">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row>
    <row r="284" spans="1:48" ht="12" customHeight="1" x14ac:dyDescent="0.3">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row>
    <row r="285" spans="1:48" ht="12" customHeight="1" x14ac:dyDescent="0.3">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row>
    <row r="286" spans="1:48" ht="12" customHeight="1" x14ac:dyDescent="0.3">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row>
    <row r="287" spans="1:48" ht="12" customHeight="1" x14ac:dyDescent="0.3">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row>
    <row r="288" spans="1:48" ht="12" customHeight="1" x14ac:dyDescent="0.3">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row>
    <row r="289" spans="1:48" ht="12" customHeight="1" x14ac:dyDescent="0.3">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row>
    <row r="290" spans="1:48" ht="12" customHeight="1" x14ac:dyDescent="0.3">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row>
    <row r="291" spans="1:48" ht="12" customHeight="1" x14ac:dyDescent="0.3">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row>
    <row r="292" spans="1:48" ht="12" customHeight="1" x14ac:dyDescent="0.3">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row>
    <row r="293" spans="1:48" ht="12" customHeight="1" x14ac:dyDescent="0.3">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row>
    <row r="294" spans="1:48" ht="12" customHeight="1" x14ac:dyDescent="0.3">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row>
    <row r="295" spans="1:48" ht="12" customHeight="1" x14ac:dyDescent="0.3">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row>
    <row r="296" spans="1:48" ht="12" customHeight="1" x14ac:dyDescent="0.3">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row>
    <row r="297" spans="1:48" ht="12" customHeight="1" x14ac:dyDescent="0.3">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row>
    <row r="298" spans="1:48" ht="12" customHeight="1" x14ac:dyDescent="0.3">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row>
    <row r="299" spans="1:48" ht="12" customHeight="1" x14ac:dyDescent="0.3">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row>
    <row r="300" spans="1:48" ht="12" customHeight="1" x14ac:dyDescent="0.3">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row>
    <row r="301" spans="1:48" ht="12" customHeight="1" x14ac:dyDescent="0.3">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row>
    <row r="302" spans="1:48" ht="12" customHeight="1" x14ac:dyDescent="0.3">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row>
    <row r="303" spans="1:48" ht="12" customHeight="1" x14ac:dyDescent="0.3">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row>
    <row r="304" spans="1:48" ht="12" customHeight="1" x14ac:dyDescent="0.3">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row>
    <row r="305" spans="1:48" ht="12" customHeight="1" x14ac:dyDescent="0.3">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row>
    <row r="306" spans="1:48" ht="12" customHeight="1" x14ac:dyDescent="0.3">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row>
    <row r="307" spans="1:48" ht="12" customHeight="1" x14ac:dyDescent="0.3">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row>
    <row r="308" spans="1:48" ht="12" customHeight="1" x14ac:dyDescent="0.3">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row>
    <row r="309" spans="1:48" ht="12" customHeight="1" x14ac:dyDescent="0.3">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row>
    <row r="310" spans="1:48" ht="12" customHeight="1" x14ac:dyDescent="0.3">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row>
    <row r="311" spans="1:48" ht="12" customHeight="1" x14ac:dyDescent="0.3">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row>
    <row r="312" spans="1:48" ht="12" customHeight="1" x14ac:dyDescent="0.3">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row>
    <row r="313" spans="1:48" ht="12" customHeight="1" x14ac:dyDescent="0.3">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row>
    <row r="314" spans="1:48" ht="12" customHeight="1" x14ac:dyDescent="0.3">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row>
    <row r="315" spans="1:48" ht="12" customHeight="1" x14ac:dyDescent="0.3">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row>
    <row r="316" spans="1:48" ht="12" customHeight="1" x14ac:dyDescent="0.3">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row>
    <row r="317" spans="1:48" ht="12" customHeight="1" x14ac:dyDescent="0.3">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row>
    <row r="318" spans="1:48" ht="12" customHeight="1" x14ac:dyDescent="0.3">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row>
    <row r="319" spans="1:48" ht="12" customHeight="1" x14ac:dyDescent="0.3">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row>
    <row r="320" spans="1:48" ht="12" customHeight="1" x14ac:dyDescent="0.3">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row>
    <row r="321" spans="1:48" ht="12" customHeight="1" x14ac:dyDescent="0.3">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row>
    <row r="322" spans="1:48" ht="12" customHeight="1" x14ac:dyDescent="0.3">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row>
    <row r="323" spans="1:48" ht="12" customHeight="1" x14ac:dyDescent="0.3">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row>
    <row r="324" spans="1:48" ht="12" customHeight="1" x14ac:dyDescent="0.3">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row>
    <row r="325" spans="1:48" ht="12" customHeight="1" x14ac:dyDescent="0.3">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row>
    <row r="326" spans="1:48" ht="12" customHeight="1" x14ac:dyDescent="0.3">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row>
    <row r="327" spans="1:48" ht="12" customHeight="1" x14ac:dyDescent="0.3">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row>
    <row r="328" spans="1:48" ht="12" customHeight="1" x14ac:dyDescent="0.3">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row>
    <row r="329" spans="1:48" ht="12" customHeight="1" x14ac:dyDescent="0.3">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row>
    <row r="330" spans="1:48" ht="12" customHeight="1" x14ac:dyDescent="0.3">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row>
    <row r="331" spans="1:48" ht="12" customHeight="1" x14ac:dyDescent="0.3">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row>
    <row r="332" spans="1:48" ht="12" customHeight="1" x14ac:dyDescent="0.3">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row>
    <row r="333" spans="1:48" ht="12" customHeight="1" x14ac:dyDescent="0.3">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row>
    <row r="334" spans="1:48" ht="12" customHeight="1" x14ac:dyDescent="0.3">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row>
    <row r="335" spans="1:48" ht="12" customHeight="1" x14ac:dyDescent="0.3">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row>
    <row r="336" spans="1:48" ht="12" customHeight="1" x14ac:dyDescent="0.3">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row>
    <row r="337" spans="1:48" ht="12" customHeight="1" x14ac:dyDescent="0.3">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row>
    <row r="338" spans="1:48" ht="12" customHeight="1" x14ac:dyDescent="0.3">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row>
    <row r="339" spans="1:48" ht="12" customHeight="1" x14ac:dyDescent="0.3">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row>
    <row r="340" spans="1:48" ht="12" customHeight="1" x14ac:dyDescent="0.3">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row>
    <row r="341" spans="1:48" ht="12" customHeight="1" x14ac:dyDescent="0.3">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row>
    <row r="342" spans="1:48" ht="12" customHeight="1" x14ac:dyDescent="0.3">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row>
    <row r="343" spans="1:48" ht="12" customHeight="1" x14ac:dyDescent="0.3">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row>
    <row r="344" spans="1:48" ht="12" customHeight="1" x14ac:dyDescent="0.3">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row>
    <row r="345" spans="1:48" ht="12" customHeight="1" x14ac:dyDescent="0.3">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row>
    <row r="346" spans="1:48" ht="12" customHeight="1" x14ac:dyDescent="0.3">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row>
    <row r="347" spans="1:48" ht="12" customHeight="1" x14ac:dyDescent="0.3">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row>
    <row r="348" spans="1:48" ht="12" customHeight="1" x14ac:dyDescent="0.3">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row>
    <row r="349" spans="1:48" ht="12" customHeight="1" x14ac:dyDescent="0.3">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row>
    <row r="350" spans="1:48" ht="12" customHeight="1" x14ac:dyDescent="0.3">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row>
    <row r="351" spans="1:48" ht="12" customHeight="1" x14ac:dyDescent="0.3">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row>
    <row r="352" spans="1:48" ht="12" customHeight="1" x14ac:dyDescent="0.3">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row>
    <row r="353" spans="1:48" ht="12" customHeight="1" x14ac:dyDescent="0.3">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row>
    <row r="354" spans="1:48" ht="12" customHeight="1" x14ac:dyDescent="0.3">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row>
    <row r="355" spans="1:48" ht="12" customHeight="1" x14ac:dyDescent="0.3">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row>
    <row r="356" spans="1:48" ht="12" customHeight="1" x14ac:dyDescent="0.3">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row>
    <row r="357" spans="1:48" ht="12" customHeight="1" x14ac:dyDescent="0.3">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row>
    <row r="358" spans="1:48" ht="12" customHeight="1" x14ac:dyDescent="0.3">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row>
    <row r="359" spans="1:48" ht="12" customHeight="1" x14ac:dyDescent="0.3">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row>
    <row r="360" spans="1:48" ht="12" customHeight="1" x14ac:dyDescent="0.3">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row>
    <row r="361" spans="1:48" ht="12" customHeight="1" x14ac:dyDescent="0.3">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row>
    <row r="362" spans="1:48" ht="12" customHeight="1" x14ac:dyDescent="0.3">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row>
    <row r="363" spans="1:48" ht="12" customHeight="1" x14ac:dyDescent="0.3">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row>
    <row r="364" spans="1:48" ht="12" customHeight="1" x14ac:dyDescent="0.3">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row>
    <row r="365" spans="1:48" ht="12" customHeight="1" x14ac:dyDescent="0.3">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row>
    <row r="366" spans="1:48" ht="12" customHeight="1" x14ac:dyDescent="0.3">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row>
    <row r="367" spans="1:48" ht="12" customHeight="1" x14ac:dyDescent="0.3">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row>
    <row r="368" spans="1:48" ht="12" customHeight="1" x14ac:dyDescent="0.3">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row>
    <row r="369" spans="1:48" ht="12" customHeight="1" x14ac:dyDescent="0.3">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row>
    <row r="370" spans="1:48" ht="12" customHeight="1" x14ac:dyDescent="0.3">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row>
    <row r="371" spans="1:48" ht="12" customHeight="1" x14ac:dyDescent="0.3">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row>
    <row r="372" spans="1:48" ht="12" customHeight="1" x14ac:dyDescent="0.3">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row>
    <row r="373" spans="1:48" ht="12" customHeight="1" x14ac:dyDescent="0.3">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row>
    <row r="374" spans="1:48" ht="12" customHeight="1" x14ac:dyDescent="0.3">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row>
    <row r="375" spans="1:48" ht="12" customHeight="1" x14ac:dyDescent="0.3">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row>
    <row r="376" spans="1:48" ht="12" customHeight="1" x14ac:dyDescent="0.3">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row>
    <row r="377" spans="1:48" ht="12" customHeight="1" x14ac:dyDescent="0.3">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row>
    <row r="378" spans="1:48" ht="12" customHeight="1" x14ac:dyDescent="0.3">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row>
    <row r="379" spans="1:48" ht="12" customHeight="1" x14ac:dyDescent="0.3">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row>
    <row r="380" spans="1:48" ht="12" customHeight="1" x14ac:dyDescent="0.3">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row>
    <row r="381" spans="1:48" ht="12" customHeight="1" x14ac:dyDescent="0.3">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row>
    <row r="382" spans="1:48" ht="12" customHeight="1" x14ac:dyDescent="0.3">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row>
    <row r="383" spans="1:48" ht="12" customHeight="1" x14ac:dyDescent="0.3">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row>
    <row r="384" spans="1:48" ht="12" customHeight="1" x14ac:dyDescent="0.3">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row>
    <row r="385" spans="1:48" ht="12" customHeight="1" x14ac:dyDescent="0.3">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row>
    <row r="386" spans="1:48" ht="12" customHeight="1" x14ac:dyDescent="0.3">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row>
    <row r="387" spans="1:48" ht="12" customHeight="1" x14ac:dyDescent="0.3">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row>
    <row r="388" spans="1:48" ht="12" customHeight="1" x14ac:dyDescent="0.3">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row>
    <row r="389" spans="1:48" ht="12" customHeight="1" x14ac:dyDescent="0.3">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row>
    <row r="390" spans="1:48" ht="12" customHeight="1" x14ac:dyDescent="0.3">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row>
    <row r="391" spans="1:48" ht="12" customHeight="1" x14ac:dyDescent="0.3">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row>
    <row r="392" spans="1:48" ht="12" customHeight="1" x14ac:dyDescent="0.3">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row>
    <row r="393" spans="1:48" ht="12" customHeight="1" x14ac:dyDescent="0.3">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row>
    <row r="394" spans="1:48" ht="12" customHeight="1" x14ac:dyDescent="0.3">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row>
    <row r="395" spans="1:48" ht="12" customHeight="1" x14ac:dyDescent="0.3">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row>
    <row r="396" spans="1:48" ht="12" customHeight="1" x14ac:dyDescent="0.3">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row>
    <row r="397" spans="1:48" ht="12" customHeight="1" x14ac:dyDescent="0.3">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row>
    <row r="398" spans="1:48" ht="12" customHeight="1" x14ac:dyDescent="0.3">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row>
    <row r="399" spans="1:48" ht="12" customHeight="1" x14ac:dyDescent="0.3">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row>
    <row r="400" spans="1:48" ht="12" customHeight="1" x14ac:dyDescent="0.3">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row>
    <row r="401" spans="1:48" ht="12" customHeight="1" x14ac:dyDescent="0.3">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row>
    <row r="402" spans="1:48" ht="12" customHeight="1" x14ac:dyDescent="0.3">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row>
    <row r="403" spans="1:48" ht="12" customHeight="1" x14ac:dyDescent="0.3">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row>
    <row r="404" spans="1:48" ht="12" customHeight="1" x14ac:dyDescent="0.3">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row>
    <row r="405" spans="1:48" ht="12" customHeight="1" x14ac:dyDescent="0.3">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row>
    <row r="406" spans="1:48" ht="12" customHeight="1" x14ac:dyDescent="0.3">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row>
    <row r="407" spans="1:48" ht="12" customHeight="1" x14ac:dyDescent="0.3">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row>
    <row r="408" spans="1:48" ht="12" customHeight="1" x14ac:dyDescent="0.3">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row>
    <row r="409" spans="1:48" ht="12" customHeight="1" x14ac:dyDescent="0.3">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row>
    <row r="410" spans="1:48" ht="12" customHeight="1" x14ac:dyDescent="0.3">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row>
    <row r="411" spans="1:48" ht="12" customHeight="1" x14ac:dyDescent="0.3">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row>
    <row r="412" spans="1:48" ht="12" customHeight="1" x14ac:dyDescent="0.3">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row>
    <row r="413" spans="1:48" ht="12" customHeight="1" x14ac:dyDescent="0.3">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row>
    <row r="414" spans="1:48" ht="12" customHeight="1" x14ac:dyDescent="0.3">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row>
    <row r="415" spans="1:48" ht="12" customHeight="1" x14ac:dyDescent="0.3">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row>
    <row r="416" spans="1:48" ht="12" customHeight="1" x14ac:dyDescent="0.3">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row>
    <row r="417" spans="1:48" ht="12" customHeight="1" x14ac:dyDescent="0.3">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row>
    <row r="418" spans="1:48" ht="12" customHeight="1" x14ac:dyDescent="0.3">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row>
    <row r="419" spans="1:48" ht="12" customHeight="1" x14ac:dyDescent="0.3">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row>
    <row r="420" spans="1:48" ht="12" customHeight="1" x14ac:dyDescent="0.3">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row>
    <row r="421" spans="1:48" ht="12" customHeight="1" x14ac:dyDescent="0.3">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row>
    <row r="422" spans="1:48" ht="12" customHeight="1" x14ac:dyDescent="0.3">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row>
    <row r="423" spans="1:48" ht="12" customHeight="1" x14ac:dyDescent="0.3">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row>
    <row r="424" spans="1:48" ht="12" customHeight="1" x14ac:dyDescent="0.3">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row>
    <row r="425" spans="1:48" ht="12" customHeight="1" x14ac:dyDescent="0.3">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row>
    <row r="426" spans="1:48" ht="12" customHeight="1" x14ac:dyDescent="0.3">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row>
    <row r="427" spans="1:48" ht="12" customHeight="1" x14ac:dyDescent="0.3">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row>
    <row r="428" spans="1:48" ht="12" customHeight="1" x14ac:dyDescent="0.3">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row>
    <row r="429" spans="1:48" ht="12" customHeight="1" x14ac:dyDescent="0.3">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row>
    <row r="430" spans="1:48" ht="12" customHeight="1" x14ac:dyDescent="0.3">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row>
    <row r="431" spans="1:48" ht="12" customHeight="1" x14ac:dyDescent="0.3">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row>
    <row r="432" spans="1:48" ht="12" customHeight="1" x14ac:dyDescent="0.3">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row>
    <row r="433" spans="1:48" ht="12" customHeight="1" x14ac:dyDescent="0.3">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row>
    <row r="434" spans="1:48" ht="12" customHeight="1" x14ac:dyDescent="0.3">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row>
    <row r="435" spans="1:48" ht="12" customHeight="1" x14ac:dyDescent="0.3">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row>
    <row r="436" spans="1:48" ht="12" customHeight="1" x14ac:dyDescent="0.3">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row>
    <row r="437" spans="1:48" ht="12" customHeight="1" x14ac:dyDescent="0.3">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row>
    <row r="438" spans="1:48" ht="12" customHeight="1" x14ac:dyDescent="0.3">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row>
    <row r="439" spans="1:48" ht="12" customHeight="1" x14ac:dyDescent="0.3">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row>
    <row r="440" spans="1:48" ht="12" customHeight="1" x14ac:dyDescent="0.3">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row>
    <row r="441" spans="1:48" ht="12" customHeight="1" x14ac:dyDescent="0.3">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row>
    <row r="442" spans="1:48" ht="12" customHeight="1" x14ac:dyDescent="0.3">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row>
    <row r="443" spans="1:48" ht="12" customHeight="1" x14ac:dyDescent="0.3">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row>
    <row r="444" spans="1:48" ht="12" customHeight="1" x14ac:dyDescent="0.3">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row>
    <row r="445" spans="1:48" ht="12" customHeight="1" x14ac:dyDescent="0.3">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row>
    <row r="446" spans="1:48" ht="12" customHeight="1" x14ac:dyDescent="0.3">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row>
    <row r="447" spans="1:48" ht="12" customHeight="1" x14ac:dyDescent="0.3">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row>
    <row r="448" spans="1:48" ht="12" customHeight="1" x14ac:dyDescent="0.3">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row>
    <row r="449" spans="1:48" ht="12" customHeight="1" x14ac:dyDescent="0.3">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row>
    <row r="450" spans="1:48" ht="12" customHeight="1" x14ac:dyDescent="0.3">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row>
    <row r="451" spans="1:48" ht="12" customHeight="1" x14ac:dyDescent="0.3">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row>
    <row r="452" spans="1:48" ht="12" customHeight="1" x14ac:dyDescent="0.3">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row>
    <row r="453" spans="1:48" ht="12" customHeight="1" x14ac:dyDescent="0.3">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row>
    <row r="454" spans="1:48" ht="12" customHeight="1" x14ac:dyDescent="0.3">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row>
    <row r="455" spans="1:48" ht="12" customHeight="1" x14ac:dyDescent="0.3">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row>
    <row r="456" spans="1:48" ht="12" customHeight="1" x14ac:dyDescent="0.3">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row>
    <row r="457" spans="1:48" ht="12" customHeight="1" x14ac:dyDescent="0.3">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row>
    <row r="458" spans="1:48" ht="12" customHeight="1" x14ac:dyDescent="0.3">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row>
    <row r="459" spans="1:48" ht="12" customHeight="1" x14ac:dyDescent="0.3">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row>
    <row r="460" spans="1:48" ht="12" customHeight="1" x14ac:dyDescent="0.3">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row>
    <row r="461" spans="1:48" ht="12" customHeight="1" x14ac:dyDescent="0.3">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row>
    <row r="462" spans="1:48" ht="12" customHeight="1" x14ac:dyDescent="0.3">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row>
    <row r="463" spans="1:48" ht="12" customHeight="1" x14ac:dyDescent="0.3">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row>
    <row r="464" spans="1:48" ht="12" customHeight="1" x14ac:dyDescent="0.3">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row>
    <row r="465" spans="1:48" ht="12" customHeight="1" x14ac:dyDescent="0.3">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row>
    <row r="466" spans="1:48" ht="12" customHeight="1" x14ac:dyDescent="0.3">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row>
    <row r="467" spans="1:48" ht="12" customHeight="1" x14ac:dyDescent="0.3">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row>
    <row r="468" spans="1:48" ht="12" customHeight="1" x14ac:dyDescent="0.3">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row>
    <row r="469" spans="1:48" ht="12" customHeight="1" x14ac:dyDescent="0.3">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row>
    <row r="470" spans="1:48" ht="12" customHeight="1" x14ac:dyDescent="0.3">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row>
    <row r="471" spans="1:48" ht="12" customHeight="1" x14ac:dyDescent="0.3">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row>
    <row r="472" spans="1:48" ht="12" customHeight="1" x14ac:dyDescent="0.3">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row>
    <row r="473" spans="1:48" ht="12" customHeight="1" x14ac:dyDescent="0.3">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row>
    <row r="474" spans="1:48" ht="12" customHeight="1" x14ac:dyDescent="0.3">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row>
    <row r="475" spans="1:48" ht="12" customHeight="1" x14ac:dyDescent="0.3">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row>
    <row r="476" spans="1:48" ht="12" customHeight="1" x14ac:dyDescent="0.3">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row>
    <row r="477" spans="1:48" ht="12" customHeight="1" x14ac:dyDescent="0.3">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row>
    <row r="478" spans="1:48" ht="12" customHeight="1" x14ac:dyDescent="0.3">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row>
    <row r="479" spans="1:48" ht="12" customHeight="1" x14ac:dyDescent="0.3">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row>
    <row r="480" spans="1:48" ht="12" customHeight="1" x14ac:dyDescent="0.3">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row>
    <row r="481" spans="1:48" ht="12" customHeight="1" x14ac:dyDescent="0.3">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row>
    <row r="482" spans="1:48" ht="12" customHeight="1" x14ac:dyDescent="0.3">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row>
    <row r="483" spans="1:48" ht="12" customHeight="1" x14ac:dyDescent="0.3">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row>
    <row r="484" spans="1:48" ht="12" customHeight="1" x14ac:dyDescent="0.3">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row>
    <row r="485" spans="1:48" ht="12" customHeight="1" x14ac:dyDescent="0.3">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row>
    <row r="486" spans="1:48" ht="12" customHeight="1" x14ac:dyDescent="0.3">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row>
    <row r="487" spans="1:48" ht="12" customHeight="1" x14ac:dyDescent="0.3">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row>
    <row r="488" spans="1:48" ht="12" customHeight="1" x14ac:dyDescent="0.3">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row>
    <row r="489" spans="1:48" ht="12" customHeight="1" x14ac:dyDescent="0.3">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row>
    <row r="490" spans="1:48" ht="12" customHeight="1" x14ac:dyDescent="0.3">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row>
    <row r="491" spans="1:48" ht="12" customHeight="1" x14ac:dyDescent="0.3">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row>
    <row r="492" spans="1:48" ht="12" customHeight="1" x14ac:dyDescent="0.3">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row>
    <row r="493" spans="1:48" ht="12" customHeight="1" x14ac:dyDescent="0.3">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row>
    <row r="494" spans="1:48" ht="12" customHeight="1" x14ac:dyDescent="0.3">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row>
    <row r="495" spans="1:48" ht="12" customHeight="1" x14ac:dyDescent="0.3">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row>
    <row r="496" spans="1:48" ht="12" customHeight="1" x14ac:dyDescent="0.3">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row>
    <row r="497" spans="1:48" ht="12" customHeight="1" x14ac:dyDescent="0.3">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row>
    <row r="498" spans="1:48" ht="12" customHeight="1" x14ac:dyDescent="0.3">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row>
    <row r="499" spans="1:48" ht="12" customHeight="1" x14ac:dyDescent="0.3">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row>
    <row r="500" spans="1:48" ht="12" customHeight="1" x14ac:dyDescent="0.3">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row>
    <row r="501" spans="1:48" ht="12" customHeight="1" x14ac:dyDescent="0.3">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row>
    <row r="502" spans="1:48" ht="12" customHeight="1" x14ac:dyDescent="0.3">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row>
    <row r="503" spans="1:48" ht="12" customHeight="1" x14ac:dyDescent="0.3">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row>
    <row r="504" spans="1:48" ht="12" customHeight="1" x14ac:dyDescent="0.3">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row>
    <row r="505" spans="1:48" ht="12" customHeight="1" x14ac:dyDescent="0.3">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row>
    <row r="506" spans="1:48" ht="12" customHeight="1" x14ac:dyDescent="0.3">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row>
    <row r="507" spans="1:48" ht="12" customHeight="1" x14ac:dyDescent="0.3">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row>
    <row r="508" spans="1:48" ht="12" customHeight="1" x14ac:dyDescent="0.3">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row>
    <row r="509" spans="1:48" ht="12" customHeight="1" x14ac:dyDescent="0.3">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row>
    <row r="510" spans="1:48" ht="12" customHeight="1" x14ac:dyDescent="0.3">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row>
    <row r="511" spans="1:48" ht="12" customHeight="1" x14ac:dyDescent="0.3">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row>
    <row r="512" spans="1:48" ht="12" customHeight="1" x14ac:dyDescent="0.3">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row>
    <row r="513" spans="1:48" ht="12" customHeight="1" x14ac:dyDescent="0.3">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row>
    <row r="514" spans="1:48" ht="12" customHeight="1" x14ac:dyDescent="0.3">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row>
    <row r="515" spans="1:48" ht="12" customHeight="1" x14ac:dyDescent="0.3">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row>
    <row r="516" spans="1:48" ht="12" customHeight="1" x14ac:dyDescent="0.3">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row>
    <row r="517" spans="1:48" ht="12" customHeight="1" x14ac:dyDescent="0.3">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row>
    <row r="518" spans="1:48" ht="12" customHeight="1" x14ac:dyDescent="0.3">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row>
    <row r="519" spans="1:48" ht="12" customHeight="1" x14ac:dyDescent="0.3">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row>
    <row r="520" spans="1:48" ht="12" customHeight="1" x14ac:dyDescent="0.3">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row>
    <row r="521" spans="1:48" ht="12" customHeight="1" x14ac:dyDescent="0.3">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row>
    <row r="522" spans="1:48" ht="12" customHeight="1" x14ac:dyDescent="0.3">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row>
    <row r="523" spans="1:48" ht="12" customHeight="1" x14ac:dyDescent="0.3">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row>
    <row r="524" spans="1:48" ht="12" customHeight="1" x14ac:dyDescent="0.3">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row>
    <row r="525" spans="1:48" ht="12" customHeight="1" x14ac:dyDescent="0.3">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row>
    <row r="526" spans="1:48" ht="12" customHeight="1" x14ac:dyDescent="0.3">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row>
    <row r="527" spans="1:48" ht="12" customHeight="1" x14ac:dyDescent="0.3">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row>
    <row r="528" spans="1:48" ht="12" customHeight="1" x14ac:dyDescent="0.3">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row>
    <row r="529" spans="1:48" ht="12" customHeight="1" x14ac:dyDescent="0.3">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row>
    <row r="530" spans="1:48" ht="12" customHeight="1" x14ac:dyDescent="0.3">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row>
    <row r="531" spans="1:48" ht="12" customHeight="1" x14ac:dyDescent="0.3">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row>
    <row r="532" spans="1:48" ht="12" customHeight="1" x14ac:dyDescent="0.3">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row>
    <row r="533" spans="1:48" ht="12" customHeight="1" x14ac:dyDescent="0.3">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row>
    <row r="534" spans="1:48" ht="12" customHeight="1" x14ac:dyDescent="0.3">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row>
    <row r="535" spans="1:48" ht="12" customHeight="1" x14ac:dyDescent="0.3">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row>
    <row r="536" spans="1:48" ht="12" customHeight="1" x14ac:dyDescent="0.3">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row>
    <row r="537" spans="1:48" ht="12" customHeight="1" x14ac:dyDescent="0.3">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row>
    <row r="538" spans="1:48" ht="12" customHeight="1" x14ac:dyDescent="0.3">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row>
    <row r="539" spans="1:48" ht="12" customHeight="1" x14ac:dyDescent="0.3">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row>
    <row r="540" spans="1:48" ht="12" customHeight="1" x14ac:dyDescent="0.3">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row>
    <row r="541" spans="1:48" ht="12" customHeight="1" x14ac:dyDescent="0.3">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row>
    <row r="542" spans="1:48" ht="12" customHeight="1" x14ac:dyDescent="0.3">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row>
    <row r="543" spans="1:48" ht="12" customHeight="1" x14ac:dyDescent="0.3">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row>
    <row r="544" spans="1:48" ht="12" customHeight="1" x14ac:dyDescent="0.3">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row>
    <row r="545" spans="1:48" ht="12" customHeight="1" x14ac:dyDescent="0.3">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row>
    <row r="546" spans="1:48" ht="12" customHeight="1" x14ac:dyDescent="0.3">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row>
    <row r="547" spans="1:48" ht="12" customHeight="1" x14ac:dyDescent="0.3">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row>
    <row r="548" spans="1:48" ht="12" customHeight="1" x14ac:dyDescent="0.3">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row>
    <row r="549" spans="1:48" ht="12" customHeight="1" x14ac:dyDescent="0.3">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row>
    <row r="550" spans="1:48" ht="12" customHeight="1" x14ac:dyDescent="0.3">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row>
    <row r="551" spans="1:48" ht="12" customHeight="1" x14ac:dyDescent="0.3">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row>
    <row r="552" spans="1:48" ht="12" customHeight="1" x14ac:dyDescent="0.3">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row>
    <row r="553" spans="1:48" ht="12" customHeight="1" x14ac:dyDescent="0.3">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row>
    <row r="554" spans="1:48" ht="12" customHeight="1" x14ac:dyDescent="0.3">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row>
    <row r="555" spans="1:48" ht="12" customHeight="1" x14ac:dyDescent="0.3">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row>
    <row r="556" spans="1:48" ht="12" customHeight="1" x14ac:dyDescent="0.3">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row>
    <row r="557" spans="1:48" ht="12" customHeight="1" x14ac:dyDescent="0.3">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row>
    <row r="558" spans="1:48" ht="12" customHeight="1" x14ac:dyDescent="0.3">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row>
    <row r="559" spans="1:48" ht="12" customHeight="1" x14ac:dyDescent="0.3">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row>
    <row r="560" spans="1:48" ht="12" customHeight="1" x14ac:dyDescent="0.3">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row>
    <row r="561" spans="1:48" ht="12" customHeight="1" x14ac:dyDescent="0.3">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row>
    <row r="562" spans="1:48" ht="12" customHeight="1" x14ac:dyDescent="0.3">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row>
    <row r="563" spans="1:48" ht="12" customHeight="1" x14ac:dyDescent="0.3">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row>
    <row r="564" spans="1:48" ht="12" customHeight="1" x14ac:dyDescent="0.3">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row>
    <row r="565" spans="1:48" ht="12" customHeight="1" x14ac:dyDescent="0.3">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row>
    <row r="566" spans="1:48" ht="12" customHeight="1" x14ac:dyDescent="0.3">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row>
    <row r="567" spans="1:48" ht="12" customHeight="1" x14ac:dyDescent="0.3">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row>
    <row r="568" spans="1:48" ht="12" customHeight="1" x14ac:dyDescent="0.3">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row>
    <row r="569" spans="1:48" ht="12" customHeight="1" x14ac:dyDescent="0.3">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row>
    <row r="570" spans="1:48" ht="12" customHeight="1" x14ac:dyDescent="0.3">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row>
    <row r="571" spans="1:48" ht="12" customHeight="1" x14ac:dyDescent="0.3">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row>
    <row r="572" spans="1:48" ht="12" customHeight="1" x14ac:dyDescent="0.3">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row>
    <row r="573" spans="1:48" ht="12" customHeight="1" x14ac:dyDescent="0.3">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row>
    <row r="574" spans="1:48" ht="12" customHeight="1" x14ac:dyDescent="0.3">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row>
    <row r="575" spans="1:48" ht="12" customHeight="1" x14ac:dyDescent="0.3">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row>
    <row r="576" spans="1:48" ht="12" customHeight="1" x14ac:dyDescent="0.3">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row>
    <row r="577" spans="1:48" ht="12" customHeight="1" x14ac:dyDescent="0.3">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row>
    <row r="578" spans="1:48" ht="12" customHeight="1" x14ac:dyDescent="0.3">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row>
    <row r="579" spans="1:48" ht="12" customHeight="1" x14ac:dyDescent="0.3">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row>
    <row r="580" spans="1:48" ht="12" customHeight="1" x14ac:dyDescent="0.3">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row>
    <row r="581" spans="1:48" ht="12" customHeight="1" x14ac:dyDescent="0.3">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row>
    <row r="582" spans="1:48" ht="12" customHeight="1" x14ac:dyDescent="0.3">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row>
    <row r="583" spans="1:48" ht="12" customHeight="1" x14ac:dyDescent="0.3">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row>
    <row r="584" spans="1:48" ht="12" customHeight="1" x14ac:dyDescent="0.3">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row>
    <row r="585" spans="1:48" ht="12" customHeight="1" x14ac:dyDescent="0.3">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row>
    <row r="586" spans="1:48" ht="12" customHeight="1" x14ac:dyDescent="0.3">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row>
    <row r="587" spans="1:48" ht="12" customHeight="1" x14ac:dyDescent="0.3">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row>
    <row r="588" spans="1:48" ht="12" customHeight="1" x14ac:dyDescent="0.3">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row>
    <row r="589" spans="1:48" ht="12" customHeight="1" x14ac:dyDescent="0.3">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row>
    <row r="590" spans="1:48" ht="12" customHeight="1" x14ac:dyDescent="0.3">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row>
    <row r="591" spans="1:48" ht="12" customHeight="1" x14ac:dyDescent="0.3">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row>
    <row r="592" spans="1:48" ht="12" customHeight="1" x14ac:dyDescent="0.3">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row>
    <row r="593" spans="1:48" ht="12" customHeight="1" x14ac:dyDescent="0.3">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row>
    <row r="594" spans="1:48" ht="12" customHeight="1" x14ac:dyDescent="0.3">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row>
    <row r="595" spans="1:48" ht="12" customHeight="1" x14ac:dyDescent="0.3">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row>
    <row r="596" spans="1:48" ht="12" customHeight="1" x14ac:dyDescent="0.3">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row>
    <row r="597" spans="1:48" ht="12" customHeight="1" x14ac:dyDescent="0.3">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row>
    <row r="598" spans="1:48" ht="12" customHeight="1" x14ac:dyDescent="0.3">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row>
    <row r="599" spans="1:48" ht="12" customHeight="1" x14ac:dyDescent="0.3">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row>
    <row r="600" spans="1:48" ht="12" customHeight="1" x14ac:dyDescent="0.3">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row>
    <row r="601" spans="1:48" ht="12" customHeight="1" x14ac:dyDescent="0.3">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row>
    <row r="602" spans="1:48" ht="12" customHeight="1" x14ac:dyDescent="0.3">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row>
    <row r="603" spans="1:48" ht="12" customHeight="1" x14ac:dyDescent="0.3">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row>
    <row r="604" spans="1:48" ht="12" customHeight="1" x14ac:dyDescent="0.3">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row>
    <row r="605" spans="1:48" ht="12" customHeight="1" x14ac:dyDescent="0.3">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row>
    <row r="606" spans="1:48" ht="12" customHeight="1" x14ac:dyDescent="0.3">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row>
    <row r="607" spans="1:48" ht="12" customHeight="1" x14ac:dyDescent="0.3">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row>
    <row r="608" spans="1:48" ht="12" customHeight="1" x14ac:dyDescent="0.3">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row>
    <row r="609" spans="1:48" ht="12" customHeight="1" x14ac:dyDescent="0.3">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row>
    <row r="610" spans="1:48" ht="12" customHeight="1" x14ac:dyDescent="0.3">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row>
    <row r="611" spans="1:48" ht="12" customHeight="1" x14ac:dyDescent="0.3">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row>
    <row r="612" spans="1:48" ht="12" customHeight="1" x14ac:dyDescent="0.3">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row>
    <row r="613" spans="1:48" ht="12" customHeight="1" x14ac:dyDescent="0.3">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row>
    <row r="614" spans="1:48" ht="12" customHeight="1" x14ac:dyDescent="0.3">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row>
    <row r="615" spans="1:48" ht="12" customHeight="1" x14ac:dyDescent="0.3">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row>
    <row r="616" spans="1:48" ht="12" customHeight="1" x14ac:dyDescent="0.3">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row>
    <row r="617" spans="1:48" ht="12" customHeight="1" x14ac:dyDescent="0.3">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row>
    <row r="618" spans="1:48" ht="12" customHeight="1" x14ac:dyDescent="0.3">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row>
    <row r="619" spans="1:48" ht="12" customHeight="1" x14ac:dyDescent="0.3">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row>
    <row r="620" spans="1:48" ht="12" customHeight="1" x14ac:dyDescent="0.3">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row>
    <row r="621" spans="1:48" ht="12" customHeight="1" x14ac:dyDescent="0.3">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row>
    <row r="622" spans="1:48" ht="12" customHeight="1" x14ac:dyDescent="0.3">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row>
    <row r="623" spans="1:48" ht="12" customHeight="1" x14ac:dyDescent="0.3">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row>
    <row r="624" spans="1:48" ht="12" customHeight="1" x14ac:dyDescent="0.3">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row>
    <row r="625" spans="1:48" ht="12" customHeight="1" x14ac:dyDescent="0.3">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row>
    <row r="626" spans="1:48" ht="12" customHeight="1" x14ac:dyDescent="0.3">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row>
    <row r="627" spans="1:48" ht="12" customHeight="1" x14ac:dyDescent="0.3">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row>
    <row r="628" spans="1:48" ht="12" customHeight="1" x14ac:dyDescent="0.3">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row>
    <row r="629" spans="1:48" ht="12" customHeight="1" x14ac:dyDescent="0.3">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row>
    <row r="630" spans="1:48" ht="12" customHeight="1" x14ac:dyDescent="0.3">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row>
    <row r="631" spans="1:48" ht="12" customHeight="1" x14ac:dyDescent="0.3">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row>
    <row r="632" spans="1:48" ht="12" customHeight="1" x14ac:dyDescent="0.3">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row>
    <row r="633" spans="1:48" ht="12" customHeight="1" x14ac:dyDescent="0.3">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row>
    <row r="634" spans="1:48" ht="12" customHeight="1" x14ac:dyDescent="0.3">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row>
    <row r="635" spans="1:48" ht="12" customHeight="1" x14ac:dyDescent="0.3">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row>
    <row r="636" spans="1:48" ht="12" customHeight="1" x14ac:dyDescent="0.3">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row>
    <row r="637" spans="1:48" ht="12" customHeight="1" x14ac:dyDescent="0.3">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row>
    <row r="638" spans="1:48" ht="12" customHeight="1" x14ac:dyDescent="0.3">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row>
    <row r="639" spans="1:48" ht="12" customHeight="1" x14ac:dyDescent="0.3">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row>
    <row r="640" spans="1:48" ht="12" customHeight="1" x14ac:dyDescent="0.3">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row>
    <row r="641" spans="1:48" ht="12" customHeight="1" x14ac:dyDescent="0.3">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row>
    <row r="642" spans="1:48" ht="12" customHeight="1" x14ac:dyDescent="0.3">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row>
    <row r="643" spans="1:48" ht="12" customHeight="1" x14ac:dyDescent="0.3">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row>
    <row r="644" spans="1:48" ht="12" customHeight="1" x14ac:dyDescent="0.3">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row>
    <row r="645" spans="1:48" ht="12" customHeight="1" x14ac:dyDescent="0.3">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row>
    <row r="646" spans="1:48" ht="12" customHeight="1" x14ac:dyDescent="0.3">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row>
    <row r="647" spans="1:48" ht="12" customHeight="1" x14ac:dyDescent="0.3">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row>
    <row r="648" spans="1:48" ht="12" customHeight="1" x14ac:dyDescent="0.3">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row>
    <row r="649" spans="1:48" ht="12" customHeight="1" x14ac:dyDescent="0.3">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row>
    <row r="650" spans="1:48" ht="12" customHeight="1" x14ac:dyDescent="0.3">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row>
    <row r="651" spans="1:48" ht="12" customHeight="1" x14ac:dyDescent="0.3">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c r="Z651" s="94"/>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row>
    <row r="652" spans="1:48" ht="12" customHeight="1" x14ac:dyDescent="0.3">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c r="Z652" s="94"/>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row>
    <row r="653" spans="1:48" ht="12" customHeight="1" x14ac:dyDescent="0.3">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row>
    <row r="654" spans="1:48" ht="12" customHeight="1" x14ac:dyDescent="0.3">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c r="Z654" s="94"/>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row>
    <row r="655" spans="1:48" ht="12" customHeight="1" x14ac:dyDescent="0.3">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row>
    <row r="656" spans="1:48" ht="12" customHeight="1" x14ac:dyDescent="0.3">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row>
    <row r="657" spans="1:48" ht="12" customHeight="1" x14ac:dyDescent="0.3">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row>
    <row r="658" spans="1:48" ht="12" customHeight="1" x14ac:dyDescent="0.3">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row>
    <row r="659" spans="1:48" ht="12" customHeight="1" x14ac:dyDescent="0.3">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row>
    <row r="660" spans="1:48" ht="12" customHeight="1" x14ac:dyDescent="0.3">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row>
    <row r="661" spans="1:48" ht="12" customHeight="1" x14ac:dyDescent="0.3">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row>
    <row r="662" spans="1:48" ht="12" customHeight="1" x14ac:dyDescent="0.3">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row>
    <row r="663" spans="1:48" ht="12" customHeight="1" x14ac:dyDescent="0.3">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row>
    <row r="664" spans="1:48" ht="12" customHeight="1" x14ac:dyDescent="0.3">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row>
    <row r="665" spans="1:48" ht="12" customHeight="1" x14ac:dyDescent="0.3">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row>
    <row r="666" spans="1:48" ht="12" customHeight="1" x14ac:dyDescent="0.3">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row>
    <row r="667" spans="1:48" ht="12" customHeight="1" x14ac:dyDescent="0.3">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row>
    <row r="668" spans="1:48" ht="12" customHeight="1" x14ac:dyDescent="0.3">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c r="Z668" s="94"/>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row>
    <row r="669" spans="1:48" ht="12" customHeight="1" x14ac:dyDescent="0.3">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row>
    <row r="670" spans="1:48" ht="12" customHeight="1" x14ac:dyDescent="0.3">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row>
    <row r="671" spans="1:48" ht="12" customHeight="1" x14ac:dyDescent="0.3">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row>
    <row r="672" spans="1:48" ht="12" customHeight="1" x14ac:dyDescent="0.3">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row>
    <row r="673" spans="1:48" ht="12" customHeight="1" x14ac:dyDescent="0.3">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row>
    <row r="674" spans="1:48" ht="12" customHeight="1" x14ac:dyDescent="0.3">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row>
    <row r="675" spans="1:48" ht="12" customHeight="1" x14ac:dyDescent="0.3">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row>
    <row r="676" spans="1:48" ht="12" customHeight="1" x14ac:dyDescent="0.3">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row>
    <row r="677" spans="1:48" ht="12" customHeight="1" x14ac:dyDescent="0.3">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row>
    <row r="678" spans="1:48" ht="12" customHeight="1" x14ac:dyDescent="0.3">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row>
    <row r="679" spans="1:48" ht="12" customHeight="1" x14ac:dyDescent="0.3">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row>
    <row r="680" spans="1:48" ht="12" customHeight="1" x14ac:dyDescent="0.3">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row>
    <row r="681" spans="1:48" ht="12" customHeight="1" x14ac:dyDescent="0.3">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row>
    <row r="682" spans="1:48" ht="12" customHeight="1" x14ac:dyDescent="0.3">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row>
    <row r="683" spans="1:48" ht="12" customHeight="1" x14ac:dyDescent="0.3">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row>
    <row r="684" spans="1:48" ht="12" customHeight="1" x14ac:dyDescent="0.3">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row>
    <row r="685" spans="1:48" ht="12" customHeight="1" x14ac:dyDescent="0.3">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row>
    <row r="686" spans="1:48" ht="12" customHeight="1" x14ac:dyDescent="0.3">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row>
    <row r="687" spans="1:48" ht="12" customHeight="1" x14ac:dyDescent="0.3">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row>
    <row r="688" spans="1:48" ht="12" customHeight="1" x14ac:dyDescent="0.3">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row>
    <row r="689" spans="1:48" ht="12" customHeight="1" x14ac:dyDescent="0.3">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row>
    <row r="690" spans="1:48" ht="12" customHeight="1" x14ac:dyDescent="0.3">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row>
    <row r="691" spans="1:48" ht="12" customHeight="1" x14ac:dyDescent="0.3">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row>
    <row r="692" spans="1:48" ht="12" customHeight="1" x14ac:dyDescent="0.3">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row>
    <row r="693" spans="1:48" ht="12" customHeight="1" x14ac:dyDescent="0.3">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c r="Z693" s="94"/>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row>
    <row r="694" spans="1:48" ht="12" customHeight="1" x14ac:dyDescent="0.3">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c r="Z694" s="94"/>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row>
    <row r="695" spans="1:48" ht="12" customHeight="1" x14ac:dyDescent="0.3">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row>
    <row r="696" spans="1:48" ht="12" customHeight="1" x14ac:dyDescent="0.3">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row>
    <row r="697" spans="1:48" ht="12" customHeight="1" x14ac:dyDescent="0.3">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row>
    <row r="698" spans="1:48" ht="12" customHeight="1" x14ac:dyDescent="0.3">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row>
    <row r="699" spans="1:48" ht="12" customHeight="1" x14ac:dyDescent="0.3">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row>
    <row r="700" spans="1:48" ht="12" customHeight="1" x14ac:dyDescent="0.3">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row>
    <row r="701" spans="1:48" ht="12" customHeight="1" x14ac:dyDescent="0.3">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row>
    <row r="702" spans="1:48" ht="12" customHeight="1" x14ac:dyDescent="0.3">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row>
    <row r="703" spans="1:48" ht="12" customHeight="1" x14ac:dyDescent="0.3">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row>
    <row r="704" spans="1:48" ht="12" customHeight="1" x14ac:dyDescent="0.3">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row>
    <row r="705" spans="1:48" ht="12" customHeight="1" x14ac:dyDescent="0.3">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row>
    <row r="706" spans="1:48" ht="12" customHeight="1" x14ac:dyDescent="0.3">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row>
    <row r="707" spans="1:48" ht="12" customHeight="1" x14ac:dyDescent="0.3">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row>
    <row r="708" spans="1:48" ht="12" customHeight="1" x14ac:dyDescent="0.3">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row>
    <row r="709" spans="1:48" ht="12" customHeight="1" x14ac:dyDescent="0.3">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row>
    <row r="710" spans="1:48" ht="12" customHeight="1" x14ac:dyDescent="0.3">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row>
    <row r="711" spans="1:48" ht="12" customHeight="1" x14ac:dyDescent="0.3">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row>
    <row r="712" spans="1:48" ht="12" customHeight="1" x14ac:dyDescent="0.3">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row>
    <row r="713" spans="1:48" ht="12" customHeight="1" x14ac:dyDescent="0.3">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row>
    <row r="714" spans="1:48" ht="12" customHeight="1" x14ac:dyDescent="0.3">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row>
    <row r="715" spans="1:48" ht="12" customHeight="1" x14ac:dyDescent="0.3">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row>
    <row r="716" spans="1:48" ht="12" customHeight="1" x14ac:dyDescent="0.3">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row>
    <row r="717" spans="1:48" ht="12" customHeight="1" x14ac:dyDescent="0.3">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row>
    <row r="718" spans="1:48" ht="12" customHeight="1" x14ac:dyDescent="0.3">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row>
    <row r="719" spans="1:48" ht="12" customHeight="1" x14ac:dyDescent="0.3">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row>
    <row r="720" spans="1:48" ht="12" customHeight="1" x14ac:dyDescent="0.3">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row>
    <row r="721" spans="1:48" ht="12" customHeight="1" x14ac:dyDescent="0.3">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row>
    <row r="722" spans="1:48" ht="12" customHeight="1" x14ac:dyDescent="0.3">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row>
    <row r="723" spans="1:48" ht="12" customHeight="1" x14ac:dyDescent="0.3">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row>
    <row r="724" spans="1:48" ht="12" customHeight="1" x14ac:dyDescent="0.3">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row>
    <row r="725" spans="1:48" ht="12" customHeight="1" x14ac:dyDescent="0.3">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row>
    <row r="726" spans="1:48" ht="12" customHeight="1" x14ac:dyDescent="0.3">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row>
    <row r="727" spans="1:48" ht="12" customHeight="1" x14ac:dyDescent="0.3">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row>
    <row r="728" spans="1:48" ht="12" customHeight="1" x14ac:dyDescent="0.3">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row>
    <row r="729" spans="1:48" ht="12" customHeight="1" x14ac:dyDescent="0.3">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row>
    <row r="730" spans="1:48" ht="12" customHeight="1" x14ac:dyDescent="0.3">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row>
    <row r="731" spans="1:48" ht="12" customHeight="1" x14ac:dyDescent="0.3">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row>
    <row r="732" spans="1:48" ht="12" customHeight="1" x14ac:dyDescent="0.3">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row>
    <row r="733" spans="1:48" ht="12" customHeight="1" x14ac:dyDescent="0.3">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row>
    <row r="734" spans="1:48" ht="12" customHeight="1" x14ac:dyDescent="0.3">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row>
    <row r="735" spans="1:48" ht="12" customHeight="1" x14ac:dyDescent="0.3">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row>
    <row r="736" spans="1:48" ht="12" customHeight="1" x14ac:dyDescent="0.3">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row>
    <row r="737" spans="1:48" ht="12" customHeight="1" x14ac:dyDescent="0.3">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row>
    <row r="738" spans="1:48" ht="12" customHeight="1" x14ac:dyDescent="0.3">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row>
    <row r="739" spans="1:48" ht="12" customHeight="1" x14ac:dyDescent="0.3">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row>
    <row r="740" spans="1:48" ht="12" customHeight="1" x14ac:dyDescent="0.3">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row>
    <row r="741" spans="1:48" ht="12" customHeight="1" x14ac:dyDescent="0.3">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row>
    <row r="742" spans="1:48" ht="12" customHeight="1" x14ac:dyDescent="0.3">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row>
    <row r="743" spans="1:48" ht="12" customHeight="1" x14ac:dyDescent="0.3">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row>
    <row r="744" spans="1:48" ht="12" customHeight="1" x14ac:dyDescent="0.3">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row>
    <row r="745" spans="1:48" ht="12" customHeight="1" x14ac:dyDescent="0.3">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row>
    <row r="746" spans="1:48" ht="12" customHeight="1" x14ac:dyDescent="0.3">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row>
    <row r="747" spans="1:48" ht="12" customHeight="1" x14ac:dyDescent="0.3">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row>
    <row r="748" spans="1:48" ht="12" customHeight="1" x14ac:dyDescent="0.3">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row>
    <row r="749" spans="1:48" ht="12" customHeight="1" x14ac:dyDescent="0.3">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row>
    <row r="750" spans="1:48" ht="12" customHeight="1" x14ac:dyDescent="0.3">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row>
    <row r="751" spans="1:48" ht="12" customHeight="1" x14ac:dyDescent="0.3">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row>
    <row r="752" spans="1:48" ht="12" customHeight="1" x14ac:dyDescent="0.3">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row>
    <row r="753" spans="1:48" ht="12" customHeight="1" x14ac:dyDescent="0.3">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row>
    <row r="754" spans="1:48" ht="12" customHeight="1" x14ac:dyDescent="0.3">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row>
    <row r="755" spans="1:48" ht="12" customHeight="1" x14ac:dyDescent="0.3">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row>
    <row r="756" spans="1:48" ht="12" customHeight="1" x14ac:dyDescent="0.3">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row>
    <row r="757" spans="1:48" ht="12" customHeight="1" x14ac:dyDescent="0.3">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row>
    <row r="758" spans="1:48" ht="12" customHeight="1" x14ac:dyDescent="0.3">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row>
    <row r="759" spans="1:48" ht="12" customHeight="1" x14ac:dyDescent="0.3">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row>
    <row r="760" spans="1:48" ht="12" customHeight="1" x14ac:dyDescent="0.3">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row>
    <row r="761" spans="1:48" ht="12" customHeight="1" x14ac:dyDescent="0.3">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row>
    <row r="762" spans="1:48" ht="12" customHeight="1" x14ac:dyDescent="0.3">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row>
    <row r="763" spans="1:48" ht="12" customHeight="1" x14ac:dyDescent="0.3">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row>
    <row r="764" spans="1:48" ht="12" customHeight="1" x14ac:dyDescent="0.3">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row>
    <row r="765" spans="1:48" ht="12" customHeight="1" x14ac:dyDescent="0.3">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row>
    <row r="766" spans="1:48" ht="12" customHeight="1" x14ac:dyDescent="0.3">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row>
    <row r="767" spans="1:48" ht="12" customHeight="1" x14ac:dyDescent="0.3">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row>
    <row r="768" spans="1:48" ht="12" customHeight="1" x14ac:dyDescent="0.3">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row>
    <row r="769" spans="1:48" ht="12" customHeight="1" x14ac:dyDescent="0.3">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row>
    <row r="770" spans="1:48" ht="12" customHeight="1" x14ac:dyDescent="0.3">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row>
    <row r="771" spans="1:48" ht="12" customHeight="1" x14ac:dyDescent="0.3">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row>
    <row r="772" spans="1:48" ht="12" customHeight="1" x14ac:dyDescent="0.3">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row>
    <row r="773" spans="1:48" ht="12" customHeight="1" x14ac:dyDescent="0.3">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row>
    <row r="774" spans="1:48" ht="12" customHeight="1" x14ac:dyDescent="0.3">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row>
    <row r="775" spans="1:48" ht="12" customHeight="1" x14ac:dyDescent="0.3">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row>
    <row r="776" spans="1:48" ht="12" customHeight="1" x14ac:dyDescent="0.3">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row>
    <row r="777" spans="1:48" ht="12" customHeight="1" x14ac:dyDescent="0.3">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row>
    <row r="778" spans="1:48" ht="12" customHeight="1" x14ac:dyDescent="0.3">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row>
    <row r="779" spans="1:48" ht="12" customHeight="1" x14ac:dyDescent="0.3">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row>
    <row r="780" spans="1:48" ht="12" customHeight="1" x14ac:dyDescent="0.3">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row>
    <row r="781" spans="1:48" ht="12" customHeight="1" x14ac:dyDescent="0.3">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row>
    <row r="782" spans="1:48" ht="12" customHeight="1" x14ac:dyDescent="0.3">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row>
    <row r="783" spans="1:48" ht="12" customHeight="1" x14ac:dyDescent="0.3">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row>
    <row r="784" spans="1:48" ht="12" customHeight="1" x14ac:dyDescent="0.3">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row>
    <row r="785" spans="1:48" ht="12" customHeight="1" x14ac:dyDescent="0.3">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row>
    <row r="786" spans="1:48" ht="12" customHeight="1" x14ac:dyDescent="0.3">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row>
    <row r="787" spans="1:48" ht="12" customHeight="1" x14ac:dyDescent="0.3">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row>
    <row r="788" spans="1:48" ht="12" customHeight="1" x14ac:dyDescent="0.3">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row>
    <row r="789" spans="1:48" ht="12" customHeight="1" x14ac:dyDescent="0.3">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row>
    <row r="790" spans="1:48" ht="12" customHeight="1" x14ac:dyDescent="0.3">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row>
    <row r="791" spans="1:48" ht="12" customHeight="1" x14ac:dyDescent="0.3">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row>
    <row r="792" spans="1:48" ht="12" customHeight="1" x14ac:dyDescent="0.3">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row>
    <row r="793" spans="1:48" ht="12" customHeight="1" x14ac:dyDescent="0.3">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row>
    <row r="794" spans="1:48" ht="12" customHeight="1" x14ac:dyDescent="0.3">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row>
    <row r="795" spans="1:48" ht="12" customHeight="1" x14ac:dyDescent="0.3">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row>
    <row r="796" spans="1:48" ht="12" customHeight="1" x14ac:dyDescent="0.3">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row>
    <row r="797" spans="1:48" ht="12" customHeight="1" x14ac:dyDescent="0.3">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row>
    <row r="798" spans="1:48" ht="12" customHeight="1" x14ac:dyDescent="0.3">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row>
    <row r="799" spans="1:48" ht="12" customHeight="1" x14ac:dyDescent="0.3">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row>
    <row r="800" spans="1:48" ht="12" customHeight="1" x14ac:dyDescent="0.3">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row>
    <row r="801" spans="1:48" ht="12" customHeight="1" x14ac:dyDescent="0.3">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row>
    <row r="802" spans="1:48" ht="12" customHeight="1" x14ac:dyDescent="0.3">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row>
    <row r="803" spans="1:48" ht="12" customHeight="1" x14ac:dyDescent="0.3">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row>
    <row r="804" spans="1:48" ht="12" customHeight="1" x14ac:dyDescent="0.3">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row>
    <row r="805" spans="1:48" ht="12" customHeight="1" x14ac:dyDescent="0.3">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row>
    <row r="806" spans="1:48" ht="12" customHeight="1" x14ac:dyDescent="0.3">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row>
    <row r="807" spans="1:48" ht="12" customHeight="1" x14ac:dyDescent="0.3">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row>
    <row r="808" spans="1:48" ht="12" customHeight="1" x14ac:dyDescent="0.3">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row>
    <row r="809" spans="1:48" ht="12" customHeight="1" x14ac:dyDescent="0.3">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row>
    <row r="810" spans="1:48" ht="12" customHeight="1" x14ac:dyDescent="0.3">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row>
    <row r="811" spans="1:48" ht="12" customHeight="1" x14ac:dyDescent="0.3">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row>
    <row r="812" spans="1:48" ht="12" customHeight="1" x14ac:dyDescent="0.3">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row>
    <row r="813" spans="1:48" ht="12" customHeight="1" x14ac:dyDescent="0.3">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row>
    <row r="814" spans="1:48" ht="12" customHeight="1" x14ac:dyDescent="0.3">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row>
    <row r="815" spans="1:48" ht="12" customHeight="1" x14ac:dyDescent="0.3">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row>
    <row r="816" spans="1:48" ht="12" customHeight="1" x14ac:dyDescent="0.3">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row>
    <row r="817" spans="1:48" ht="12" customHeight="1" x14ac:dyDescent="0.3">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row>
    <row r="818" spans="1:48" ht="12" customHeight="1" x14ac:dyDescent="0.3">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row>
    <row r="819" spans="1:48" ht="12" customHeight="1" x14ac:dyDescent="0.3">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row>
    <row r="820" spans="1:48" ht="12" customHeight="1" x14ac:dyDescent="0.3">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row>
    <row r="821" spans="1:48" ht="12" customHeight="1" x14ac:dyDescent="0.3">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row>
    <row r="822" spans="1:48" ht="12" customHeight="1" x14ac:dyDescent="0.3">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row>
    <row r="823" spans="1:48" ht="12" customHeight="1" x14ac:dyDescent="0.3">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row>
    <row r="824" spans="1:48" ht="12" customHeight="1" x14ac:dyDescent="0.3">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row>
    <row r="825" spans="1:48" ht="12" customHeight="1" x14ac:dyDescent="0.3">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row>
    <row r="826" spans="1:48" ht="12" customHeight="1" x14ac:dyDescent="0.3">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row>
    <row r="827" spans="1:48" ht="12" customHeight="1" x14ac:dyDescent="0.3">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row>
    <row r="828" spans="1:48" ht="12" customHeight="1" x14ac:dyDescent="0.3">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row>
    <row r="829" spans="1:48" ht="12" customHeight="1" x14ac:dyDescent="0.3">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row>
    <row r="830" spans="1:48" ht="12" customHeight="1" x14ac:dyDescent="0.3">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row>
    <row r="831" spans="1:48" ht="12" customHeight="1" x14ac:dyDescent="0.3">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row>
    <row r="832" spans="1:48" ht="12" customHeight="1" x14ac:dyDescent="0.3">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row>
    <row r="833" spans="1:48" ht="12" customHeight="1" x14ac:dyDescent="0.3">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row>
    <row r="834" spans="1:48" ht="12" customHeight="1" x14ac:dyDescent="0.3">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row>
    <row r="835" spans="1:48" ht="12" customHeight="1" x14ac:dyDescent="0.3">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row>
    <row r="836" spans="1:48" ht="12" customHeight="1" x14ac:dyDescent="0.3">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row>
    <row r="837" spans="1:48" ht="12" customHeight="1" x14ac:dyDescent="0.3">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row>
    <row r="838" spans="1:48" ht="12" customHeight="1" x14ac:dyDescent="0.3">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row>
    <row r="839" spans="1:48" ht="12" customHeight="1" x14ac:dyDescent="0.3">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row>
    <row r="840" spans="1:48" ht="12" customHeight="1" x14ac:dyDescent="0.3">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row>
    <row r="841" spans="1:48" ht="12" customHeight="1" x14ac:dyDescent="0.3">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row>
    <row r="842" spans="1:48" ht="12" customHeight="1" x14ac:dyDescent="0.3">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row>
    <row r="843" spans="1:48" ht="12" customHeight="1" x14ac:dyDescent="0.3">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row>
    <row r="844" spans="1:48" ht="12" customHeight="1" x14ac:dyDescent="0.3">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row>
    <row r="845" spans="1:48" ht="12" customHeight="1" x14ac:dyDescent="0.3">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row>
    <row r="846" spans="1:48" ht="12" customHeight="1" x14ac:dyDescent="0.3">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row>
    <row r="847" spans="1:48" ht="12" customHeight="1" x14ac:dyDescent="0.3">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row>
    <row r="848" spans="1:48" ht="12" customHeight="1" x14ac:dyDescent="0.3">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row>
    <row r="849" spans="1:48" ht="12" customHeight="1" x14ac:dyDescent="0.3">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row>
    <row r="850" spans="1:48" ht="12" customHeight="1" x14ac:dyDescent="0.3">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row>
    <row r="851" spans="1:48" ht="12" customHeight="1" x14ac:dyDescent="0.3">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row>
    <row r="852" spans="1:48" ht="12" customHeight="1" x14ac:dyDescent="0.3">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row>
    <row r="853" spans="1:48" ht="12" customHeight="1" x14ac:dyDescent="0.3">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row>
    <row r="854" spans="1:48" ht="12" customHeight="1" x14ac:dyDescent="0.3">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row>
    <row r="855" spans="1:48" ht="12" customHeight="1" x14ac:dyDescent="0.3">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row>
    <row r="856" spans="1:48" ht="12" customHeight="1" x14ac:dyDescent="0.3">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row>
    <row r="857" spans="1:48" ht="12" customHeight="1" x14ac:dyDescent="0.3">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row>
    <row r="858" spans="1:48" ht="12" customHeight="1" x14ac:dyDescent="0.3">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row>
    <row r="859" spans="1:48" ht="12" customHeight="1" x14ac:dyDescent="0.3">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row>
    <row r="860" spans="1:48" ht="12" customHeight="1" x14ac:dyDescent="0.3">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row>
    <row r="861" spans="1:48" ht="12" customHeight="1" x14ac:dyDescent="0.3">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row>
    <row r="862" spans="1:48" ht="12" customHeight="1" x14ac:dyDescent="0.3">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row>
    <row r="863" spans="1:48" ht="12" customHeight="1" x14ac:dyDescent="0.3">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row>
    <row r="864" spans="1:48" ht="12" customHeight="1" x14ac:dyDescent="0.3">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row>
    <row r="865" spans="1:48" ht="12" customHeight="1" x14ac:dyDescent="0.3">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row>
    <row r="866" spans="1:48" ht="12" customHeight="1" x14ac:dyDescent="0.3">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row>
    <row r="867" spans="1:48" ht="12" customHeight="1" x14ac:dyDescent="0.3">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row>
    <row r="868" spans="1:48" ht="12" customHeight="1" x14ac:dyDescent="0.3">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row>
    <row r="869" spans="1:48" ht="12" customHeight="1" x14ac:dyDescent="0.3">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row>
    <row r="870" spans="1:48" ht="12" customHeight="1" x14ac:dyDescent="0.3">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row>
    <row r="871" spans="1:48" ht="12" customHeight="1" x14ac:dyDescent="0.3">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row>
    <row r="872" spans="1:48" ht="12" customHeight="1" x14ac:dyDescent="0.3">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row>
    <row r="873" spans="1:48" ht="12" customHeight="1" x14ac:dyDescent="0.3">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row>
    <row r="874" spans="1:48" ht="12" customHeight="1" x14ac:dyDescent="0.3">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row>
    <row r="875" spans="1:48" ht="12" customHeight="1" x14ac:dyDescent="0.3">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row>
    <row r="876" spans="1:48" ht="12" customHeight="1" x14ac:dyDescent="0.3">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row>
    <row r="877" spans="1:48" ht="12" customHeight="1" x14ac:dyDescent="0.3">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row>
    <row r="878" spans="1:48" ht="12" customHeight="1" x14ac:dyDescent="0.3">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row>
    <row r="879" spans="1:48" ht="12" customHeight="1" x14ac:dyDescent="0.3">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row>
    <row r="880" spans="1:48" ht="12" customHeight="1" x14ac:dyDescent="0.3">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row>
    <row r="881" spans="1:48" ht="12" customHeight="1" x14ac:dyDescent="0.3">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row>
    <row r="882" spans="1:48" ht="12" customHeight="1" x14ac:dyDescent="0.3">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row>
    <row r="883" spans="1:48" ht="12" customHeight="1" x14ac:dyDescent="0.3">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row>
    <row r="884" spans="1:48" ht="12" customHeight="1" x14ac:dyDescent="0.3">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row>
    <row r="885" spans="1:48" ht="12" customHeight="1" x14ac:dyDescent="0.3">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row>
    <row r="886" spans="1:48" ht="12" customHeight="1" x14ac:dyDescent="0.3">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row>
    <row r="887" spans="1:48" ht="12" customHeight="1" x14ac:dyDescent="0.3">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row>
    <row r="888" spans="1:48" ht="12" customHeight="1" x14ac:dyDescent="0.3">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row>
    <row r="889" spans="1:48" ht="12" customHeight="1" x14ac:dyDescent="0.3">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row>
    <row r="890" spans="1:48" ht="12" customHeight="1" x14ac:dyDescent="0.3">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row>
    <row r="891" spans="1:48" ht="12" customHeight="1" x14ac:dyDescent="0.3">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row>
    <row r="892" spans="1:48" ht="12" customHeight="1" x14ac:dyDescent="0.3">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row>
    <row r="893" spans="1:48" ht="12" customHeight="1" x14ac:dyDescent="0.3">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row>
    <row r="894" spans="1:48" ht="12" customHeight="1" x14ac:dyDescent="0.3">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row>
    <row r="895" spans="1:48" ht="12" customHeight="1" x14ac:dyDescent="0.3">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row>
    <row r="896" spans="1:48" ht="12" customHeight="1" x14ac:dyDescent="0.3">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row>
    <row r="897" spans="1:48" ht="12" customHeight="1" x14ac:dyDescent="0.3">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row>
    <row r="898" spans="1:48" ht="12" customHeight="1" x14ac:dyDescent="0.3">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row>
    <row r="899" spans="1:48" ht="12" customHeight="1" x14ac:dyDescent="0.3">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row>
    <row r="900" spans="1:48" ht="12" customHeight="1" x14ac:dyDescent="0.3">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row>
    <row r="901" spans="1:48" ht="12" customHeight="1" x14ac:dyDescent="0.3">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row>
    <row r="902" spans="1:48" ht="12" customHeight="1" x14ac:dyDescent="0.3">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row>
    <row r="903" spans="1:48" ht="12" customHeight="1" x14ac:dyDescent="0.3">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row>
    <row r="904" spans="1:48" ht="12" customHeight="1" x14ac:dyDescent="0.3">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row>
    <row r="905" spans="1:48" ht="12" customHeight="1" x14ac:dyDescent="0.3">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row>
    <row r="906" spans="1:48" ht="12" customHeight="1" x14ac:dyDescent="0.3">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row>
    <row r="907" spans="1:48" ht="12" customHeight="1" x14ac:dyDescent="0.3">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row>
    <row r="908" spans="1:48" ht="12" customHeight="1" x14ac:dyDescent="0.3">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row>
    <row r="909" spans="1:48" ht="12" customHeight="1" x14ac:dyDescent="0.3">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row>
    <row r="910" spans="1:48" ht="12" customHeight="1" x14ac:dyDescent="0.3">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row>
    <row r="911" spans="1:48" ht="12" customHeight="1" x14ac:dyDescent="0.3">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row>
    <row r="912" spans="1:48" ht="12" customHeight="1" x14ac:dyDescent="0.3">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row>
    <row r="913" spans="1:48" ht="12" customHeight="1" x14ac:dyDescent="0.3">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row>
    <row r="914" spans="1:48" ht="12" customHeight="1" x14ac:dyDescent="0.3">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row>
    <row r="915" spans="1:48" ht="12" customHeight="1" x14ac:dyDescent="0.3">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row>
    <row r="916" spans="1:48" ht="12" customHeight="1" x14ac:dyDescent="0.3">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row>
    <row r="917" spans="1:48" ht="12" customHeight="1" x14ac:dyDescent="0.3">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row>
    <row r="918" spans="1:48" ht="12" customHeight="1" x14ac:dyDescent="0.3">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row>
    <row r="919" spans="1:48" ht="12" customHeight="1" x14ac:dyDescent="0.3">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row>
    <row r="920" spans="1:48" ht="12" customHeight="1" x14ac:dyDescent="0.3">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row>
    <row r="921" spans="1:48" ht="12" customHeight="1" x14ac:dyDescent="0.3">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row>
    <row r="922" spans="1:48" ht="12" customHeight="1" x14ac:dyDescent="0.3">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row>
    <row r="923" spans="1:48" ht="12" customHeight="1" x14ac:dyDescent="0.3">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row>
    <row r="924" spans="1:48" ht="12" customHeight="1" x14ac:dyDescent="0.3">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row>
    <row r="925" spans="1:48" ht="12" customHeight="1" x14ac:dyDescent="0.3">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row>
    <row r="926" spans="1:48" ht="12" customHeight="1" x14ac:dyDescent="0.3">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row>
    <row r="927" spans="1:48" ht="12" customHeight="1" x14ac:dyDescent="0.3">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row>
    <row r="928" spans="1:48" ht="12" customHeight="1" x14ac:dyDescent="0.3">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row>
    <row r="929" spans="1:48" ht="12" customHeight="1" x14ac:dyDescent="0.3">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row>
    <row r="930" spans="1:48" ht="12" customHeight="1" x14ac:dyDescent="0.3">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row>
    <row r="931" spans="1:48" ht="12" customHeight="1" x14ac:dyDescent="0.3">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row>
    <row r="932" spans="1:48" ht="12" customHeight="1" x14ac:dyDescent="0.3">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row>
    <row r="933" spans="1:48" ht="12" customHeight="1" x14ac:dyDescent="0.3">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row>
    <row r="934" spans="1:48" ht="12" customHeight="1" x14ac:dyDescent="0.3">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row>
    <row r="935" spans="1:48" ht="12" customHeight="1" x14ac:dyDescent="0.3">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row>
    <row r="936" spans="1:48" ht="12" customHeight="1" x14ac:dyDescent="0.3">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row>
    <row r="937" spans="1:48" ht="12" customHeight="1" x14ac:dyDescent="0.3">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row>
    <row r="938" spans="1:48" ht="12" customHeight="1" x14ac:dyDescent="0.3">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row>
    <row r="939" spans="1:48" ht="12" customHeight="1" x14ac:dyDescent="0.3">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row>
    <row r="940" spans="1:48" ht="12" customHeight="1" x14ac:dyDescent="0.3">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row>
    <row r="941" spans="1:48" ht="12" customHeight="1" x14ac:dyDescent="0.3">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row>
    <row r="942" spans="1:48" ht="12" customHeight="1" x14ac:dyDescent="0.3">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row>
    <row r="943" spans="1:48" ht="12" customHeight="1" x14ac:dyDescent="0.3">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row>
    <row r="944" spans="1:48" ht="12" customHeight="1" x14ac:dyDescent="0.3">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row>
    <row r="945" spans="1:48" ht="12" customHeight="1" x14ac:dyDescent="0.3">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row>
    <row r="946" spans="1:48" ht="12" customHeight="1" x14ac:dyDescent="0.3">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row>
    <row r="947" spans="1:48" ht="12" customHeight="1" x14ac:dyDescent="0.3">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row>
    <row r="948" spans="1:48" ht="12" customHeight="1" x14ac:dyDescent="0.3">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row>
    <row r="949" spans="1:48" ht="12" customHeight="1" x14ac:dyDescent="0.3">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row>
    <row r="950" spans="1:48" ht="12" customHeight="1" x14ac:dyDescent="0.3">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row>
    <row r="951" spans="1:48" ht="12" customHeight="1" x14ac:dyDescent="0.3">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row>
    <row r="952" spans="1:48" ht="12" customHeight="1" x14ac:dyDescent="0.3">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row>
    <row r="953" spans="1:48" ht="12" customHeight="1" x14ac:dyDescent="0.3">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row>
    <row r="954" spans="1:48" ht="12" customHeight="1" x14ac:dyDescent="0.3">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row>
    <row r="955" spans="1:48" ht="12" customHeight="1" x14ac:dyDescent="0.3">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row>
    <row r="956" spans="1:48" ht="12" customHeight="1" x14ac:dyDescent="0.3">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row>
    <row r="957" spans="1:48" ht="12" customHeight="1" x14ac:dyDescent="0.3">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row>
    <row r="958" spans="1:48" ht="12" customHeight="1" x14ac:dyDescent="0.3">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row>
    <row r="959" spans="1:48" ht="12" customHeight="1" x14ac:dyDescent="0.3">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row>
    <row r="960" spans="1:48" ht="12" customHeight="1" x14ac:dyDescent="0.3">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row>
    <row r="961" spans="1:48" ht="12" customHeight="1" x14ac:dyDescent="0.3">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row>
    <row r="962" spans="1:48" ht="12" customHeight="1" x14ac:dyDescent="0.3">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row>
    <row r="963" spans="1:48" ht="12" customHeight="1" x14ac:dyDescent="0.3">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row>
    <row r="964" spans="1:48" ht="12" customHeight="1" x14ac:dyDescent="0.3">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row>
    <row r="965" spans="1:48" ht="12" customHeight="1" x14ac:dyDescent="0.3">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row>
    <row r="966" spans="1:48" ht="12" customHeight="1" x14ac:dyDescent="0.3">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row>
    <row r="967" spans="1:48" ht="12" customHeight="1" x14ac:dyDescent="0.3">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row>
    <row r="968" spans="1:48" ht="12" customHeight="1" x14ac:dyDescent="0.3">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row>
    <row r="969" spans="1:48" ht="12" customHeight="1" x14ac:dyDescent="0.3">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row>
    <row r="970" spans="1:48" ht="12" customHeight="1" x14ac:dyDescent="0.3">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row>
    <row r="971" spans="1:48" ht="12" customHeight="1" x14ac:dyDescent="0.3">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row>
    <row r="972" spans="1:48" ht="12" customHeight="1" x14ac:dyDescent="0.3">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row>
    <row r="973" spans="1:48" ht="12" customHeight="1" x14ac:dyDescent="0.3">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row>
    <row r="974" spans="1:48" ht="12" customHeight="1" x14ac:dyDescent="0.3">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row>
    <row r="975" spans="1:48" ht="12" customHeight="1" x14ac:dyDescent="0.3">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row>
    <row r="976" spans="1:48" ht="12" customHeight="1" x14ac:dyDescent="0.3">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row>
    <row r="977" spans="1:48" ht="12" customHeight="1" x14ac:dyDescent="0.3">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row>
    <row r="978" spans="1:48" ht="12" customHeight="1" x14ac:dyDescent="0.3">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row>
    <row r="979" spans="1:48" ht="12" customHeight="1" x14ac:dyDescent="0.3">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row>
    <row r="980" spans="1:48" ht="12" customHeight="1" x14ac:dyDescent="0.3">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row>
    <row r="981" spans="1:48" ht="12" customHeight="1" x14ac:dyDescent="0.3">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row>
    <row r="982" spans="1:48" ht="12" customHeight="1" x14ac:dyDescent="0.3">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row>
    <row r="983" spans="1:48" ht="12" customHeight="1" x14ac:dyDescent="0.3">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row>
    <row r="984" spans="1:48" ht="12" customHeight="1" x14ac:dyDescent="0.3">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row>
    <row r="985" spans="1:48" ht="12" customHeight="1" x14ac:dyDescent="0.3">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row>
    <row r="986" spans="1:48" ht="12" customHeight="1" x14ac:dyDescent="0.3">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row>
    <row r="987" spans="1:48" ht="12" customHeight="1" x14ac:dyDescent="0.3">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row>
    <row r="988" spans="1:48" ht="12" customHeight="1" x14ac:dyDescent="0.3">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row>
    <row r="989" spans="1:48" ht="12" customHeight="1" x14ac:dyDescent="0.3">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row>
    <row r="990" spans="1:48" ht="12" customHeight="1" x14ac:dyDescent="0.3">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row>
    <row r="991" spans="1:48" ht="12" customHeight="1" x14ac:dyDescent="0.3">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row>
    <row r="992" spans="1:48" ht="12" customHeight="1" x14ac:dyDescent="0.3">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row>
    <row r="993" spans="1:48" ht="12" customHeight="1" x14ac:dyDescent="0.3">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row>
    <row r="994" spans="1:48" ht="12" customHeight="1" x14ac:dyDescent="0.3">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row>
    <row r="995" spans="1:48" ht="12" customHeight="1" x14ac:dyDescent="0.3">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row>
    <row r="996" spans="1:48" ht="12" customHeight="1" x14ac:dyDescent="0.3">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row>
    <row r="997" spans="1:48" ht="12" customHeight="1" x14ac:dyDescent="0.3">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row>
    <row r="998" spans="1:48" ht="12" customHeight="1" x14ac:dyDescent="0.3">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row>
    <row r="999" spans="1:48" ht="12" customHeight="1" x14ac:dyDescent="0.3">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row>
    <row r="1000" spans="1:48" ht="12" customHeight="1" x14ac:dyDescent="0.3">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row>
    <row r="1001" spans="1:48" ht="12" customHeight="1" x14ac:dyDescent="0.3">
      <c r="A1001" s="94"/>
      <c r="B1001" s="94"/>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row>
    <row r="1002" spans="1:48" ht="12" customHeight="1" x14ac:dyDescent="0.3">
      <c r="A1002" s="94"/>
      <c r="B1002" s="94"/>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row>
    <row r="1003" spans="1:48" ht="12" customHeight="1" x14ac:dyDescent="0.3">
      <c r="A1003" s="94"/>
      <c r="B1003" s="94"/>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row>
    <row r="1004" spans="1:48" ht="12" customHeight="1" x14ac:dyDescent="0.3">
      <c r="A1004" s="94"/>
      <c r="B1004" s="94"/>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row>
    <row r="1005" spans="1:48" ht="12" customHeight="1" x14ac:dyDescent="0.3">
      <c r="A1005" s="94"/>
      <c r="B1005" s="94"/>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row>
    <row r="1006" spans="1:48" ht="12" customHeight="1" x14ac:dyDescent="0.3">
      <c r="A1006" s="94"/>
      <c r="B1006" s="94"/>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row>
    <row r="1007" spans="1:48" ht="12" customHeight="1" x14ac:dyDescent="0.3">
      <c r="A1007" s="94"/>
      <c r="B1007" s="94"/>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row>
    <row r="1008" spans="1:48" ht="12" customHeight="1" x14ac:dyDescent="0.3">
      <c r="A1008" s="94"/>
      <c r="B1008" s="94"/>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row>
    <row r="1009" spans="1:48" ht="12" customHeight="1" x14ac:dyDescent="0.3">
      <c r="A1009" s="94"/>
      <c r="B1009" s="94"/>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row>
    <row r="1010" spans="1:48" ht="12" customHeight="1" x14ac:dyDescent="0.3">
      <c r="A1010" s="94"/>
      <c r="B1010" s="94"/>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row>
    <row r="1011" spans="1:48" ht="12" customHeight="1" x14ac:dyDescent="0.3">
      <c r="A1011" s="94"/>
      <c r="B1011" s="94"/>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row>
    <row r="1012" spans="1:48" ht="12" customHeight="1" x14ac:dyDescent="0.3">
      <c r="A1012" s="94"/>
      <c r="B1012" s="94"/>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row>
    <row r="1013" spans="1:48" ht="12" customHeight="1" x14ac:dyDescent="0.3">
      <c r="A1013" s="94"/>
      <c r="B1013" s="94"/>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row>
    <row r="1014" spans="1:48" ht="12" customHeight="1" x14ac:dyDescent="0.3">
      <c r="A1014" s="94"/>
      <c r="B1014" s="94"/>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row>
    <row r="1015" spans="1:48" ht="12" customHeight="1" x14ac:dyDescent="0.3">
      <c r="A1015" s="94"/>
      <c r="B1015" s="94"/>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row>
    <row r="1016" spans="1:48" ht="12" customHeight="1" x14ac:dyDescent="0.3">
      <c r="A1016" s="94"/>
      <c r="B1016" s="94"/>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row>
    <row r="1017" spans="1:48" ht="12" customHeight="1" x14ac:dyDescent="0.3">
      <c r="A1017" s="94"/>
      <c r="B1017" s="94"/>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row>
    <row r="1018" spans="1:48" ht="12" customHeight="1" x14ac:dyDescent="0.3">
      <c r="A1018" s="94"/>
      <c r="B1018" s="94"/>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row>
    <row r="1019" spans="1:48" ht="12" customHeight="1" x14ac:dyDescent="0.3">
      <c r="A1019" s="94"/>
      <c r="B1019" s="94"/>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c r="Z1019" s="94"/>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row>
    <row r="1020" spans="1:48" ht="12" customHeight="1" x14ac:dyDescent="0.3">
      <c r="A1020" s="94"/>
      <c r="B1020" s="94"/>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row>
    <row r="1021" spans="1:48" ht="12" customHeight="1" x14ac:dyDescent="0.3">
      <c r="A1021" s="94"/>
      <c r="B1021" s="94"/>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c r="Z1021" s="94"/>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row>
    <row r="1022" spans="1:48" ht="12" customHeight="1" x14ac:dyDescent="0.3">
      <c r="A1022" s="94"/>
      <c r="B1022" s="94"/>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row>
    <row r="1023" spans="1:48" ht="12" customHeight="1" x14ac:dyDescent="0.3">
      <c r="A1023" s="94"/>
      <c r="B1023" s="94"/>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row>
    <row r="1024" spans="1:48" ht="12" customHeight="1" x14ac:dyDescent="0.3">
      <c r="A1024" s="94"/>
      <c r="B1024" s="94"/>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row>
    <row r="1025" spans="1:48" ht="12" customHeight="1" x14ac:dyDescent="0.3">
      <c r="A1025" s="94"/>
      <c r="B1025" s="94"/>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row>
    <row r="1026" spans="1:48" ht="12" customHeight="1" x14ac:dyDescent="0.3">
      <c r="A1026" s="94"/>
      <c r="B1026" s="94"/>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row>
    <row r="1027" spans="1:48" ht="12" customHeight="1" x14ac:dyDescent="0.3">
      <c r="A1027" s="94"/>
      <c r="B1027" s="94"/>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row>
    <row r="1028" spans="1:48" ht="12" customHeight="1" x14ac:dyDescent="0.3">
      <c r="A1028" s="94"/>
      <c r="B1028" s="94"/>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c r="Z1028" s="94"/>
      <c r="AA1028" s="94"/>
      <c r="AB1028" s="94"/>
      <c r="AC1028" s="94"/>
      <c r="AD1028" s="94"/>
      <c r="AE1028" s="94"/>
      <c r="AF1028" s="94"/>
      <c r="AG1028" s="94"/>
      <c r="AH1028" s="94"/>
      <c r="AI1028" s="94"/>
      <c r="AJ1028" s="94"/>
      <c r="AK1028" s="94"/>
      <c r="AL1028" s="94"/>
      <c r="AM1028" s="94"/>
      <c r="AN1028" s="94"/>
      <c r="AO1028" s="94"/>
      <c r="AP1028" s="94"/>
      <c r="AQ1028" s="94"/>
      <c r="AR1028" s="94"/>
      <c r="AS1028" s="94"/>
      <c r="AT1028" s="94"/>
      <c r="AU1028" s="94"/>
      <c r="AV1028" s="94"/>
    </row>
    <row r="1029" spans="1:48" ht="12" customHeight="1" x14ac:dyDescent="0.3">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row>
    <row r="1030" spans="1:48" ht="12" customHeight="1" x14ac:dyDescent="0.3">
      <c r="A1030" s="94"/>
      <c r="B1030" s="94"/>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c r="Z1030" s="94"/>
      <c r="AA1030" s="94"/>
      <c r="AB1030" s="94"/>
      <c r="AC1030" s="94"/>
      <c r="AD1030" s="94"/>
      <c r="AE1030" s="94"/>
      <c r="AF1030" s="94"/>
      <c r="AG1030" s="94"/>
      <c r="AH1030" s="94"/>
      <c r="AI1030" s="94"/>
      <c r="AJ1030" s="94"/>
      <c r="AK1030" s="94"/>
      <c r="AL1030" s="94"/>
      <c r="AM1030" s="94"/>
      <c r="AN1030" s="94"/>
      <c r="AO1030" s="94"/>
      <c r="AP1030" s="94"/>
      <c r="AQ1030" s="94"/>
      <c r="AR1030" s="94"/>
      <c r="AS1030" s="94"/>
      <c r="AT1030" s="94"/>
      <c r="AU1030" s="94"/>
      <c r="AV1030" s="94"/>
    </row>
    <row r="1031" spans="1:48" ht="12" customHeight="1" x14ac:dyDescent="0.3">
      <c r="A1031" s="94"/>
      <c r="B1031" s="94"/>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c r="Z1031" s="94"/>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row>
    <row r="1032" spans="1:48" ht="12" customHeight="1" x14ac:dyDescent="0.3">
      <c r="A1032" s="94"/>
      <c r="B1032" s="94"/>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c r="Z1032" s="94"/>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row>
    <row r="1033" spans="1:48" ht="12" customHeight="1" x14ac:dyDescent="0.3">
      <c r="A1033" s="94"/>
      <c r="B1033" s="94"/>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c r="Z1033" s="94"/>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row>
    <row r="1034" spans="1:48" ht="12" customHeight="1" x14ac:dyDescent="0.3">
      <c r="A1034" s="94"/>
      <c r="B1034" s="94"/>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c r="Z1034" s="94"/>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row>
    <row r="1035" spans="1:48" ht="12" customHeight="1" x14ac:dyDescent="0.3">
      <c r="A1035" s="94"/>
      <c r="B1035" s="94"/>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c r="Z1035" s="94"/>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row>
    <row r="1036" spans="1:48" ht="12" customHeight="1" x14ac:dyDescent="0.3">
      <c r="A1036" s="94"/>
      <c r="B1036" s="94"/>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c r="Z1036" s="94"/>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row>
    <row r="1037" spans="1:48" ht="12" customHeight="1" x14ac:dyDescent="0.3">
      <c r="A1037" s="94"/>
      <c r="B1037" s="94"/>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c r="Z1037" s="94"/>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row>
    <row r="1038" spans="1:48" ht="12" customHeight="1" x14ac:dyDescent="0.3">
      <c r="A1038" s="94"/>
      <c r="B1038" s="94"/>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4"/>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row>
    <row r="1039" spans="1:48" ht="12" customHeight="1" x14ac:dyDescent="0.3">
      <c r="A1039" s="94"/>
      <c r="B1039" s="94"/>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c r="Z1039" s="94"/>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row>
    <row r="1040" spans="1:48" ht="12" customHeight="1" x14ac:dyDescent="0.3">
      <c r="A1040" s="94"/>
      <c r="B1040" s="94"/>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c r="Z1040" s="94"/>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row>
    <row r="1041" spans="1:48" ht="12" customHeight="1" x14ac:dyDescent="0.3">
      <c r="A1041" s="94"/>
      <c r="B1041" s="94"/>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c r="Z1041" s="94"/>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row>
    <row r="1042" spans="1:48" ht="12" customHeight="1" x14ac:dyDescent="0.3">
      <c r="A1042" s="94"/>
      <c r="B1042" s="94"/>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c r="Z1042" s="94"/>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row>
    <row r="1043" spans="1:48" ht="12" customHeight="1" x14ac:dyDescent="0.3">
      <c r="A1043" s="94"/>
      <c r="B1043" s="94"/>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c r="Z1043" s="94"/>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row>
    <row r="1044" spans="1:48" ht="12" customHeight="1" x14ac:dyDescent="0.3">
      <c r="A1044" s="94"/>
      <c r="B1044" s="94"/>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c r="Z1044" s="94"/>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row>
    <row r="1045" spans="1:48" ht="12" customHeight="1" x14ac:dyDescent="0.3">
      <c r="A1045" s="94"/>
      <c r="B1045" s="94"/>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row>
    <row r="1046" spans="1:48" ht="12" customHeight="1" x14ac:dyDescent="0.3">
      <c r="A1046" s="94"/>
      <c r="B1046" s="94"/>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row>
    <row r="1047" spans="1:48" ht="12" customHeight="1" x14ac:dyDescent="0.3">
      <c r="A1047" s="94"/>
      <c r="B1047" s="94"/>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row>
    <row r="1048" spans="1:48" ht="12" customHeight="1" x14ac:dyDescent="0.3">
      <c r="A1048" s="94"/>
      <c r="B1048" s="94"/>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row>
    <row r="1049" spans="1:48" ht="12" customHeight="1" x14ac:dyDescent="0.3">
      <c r="A1049" s="94"/>
      <c r="B1049" s="94"/>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row>
    <row r="1050" spans="1:48" ht="12" customHeight="1" x14ac:dyDescent="0.3">
      <c r="A1050" s="94"/>
      <c r="B1050" s="94"/>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row>
    <row r="1051" spans="1:48" ht="12" customHeight="1" x14ac:dyDescent="0.3">
      <c r="A1051" s="94"/>
      <c r="B1051" s="94"/>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row>
    <row r="1052" spans="1:48" ht="12" customHeight="1" x14ac:dyDescent="0.3">
      <c r="A1052" s="94"/>
      <c r="B1052" s="94"/>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row>
    <row r="1053" spans="1:48" ht="12" customHeight="1" x14ac:dyDescent="0.3">
      <c r="A1053" s="94"/>
      <c r="B1053" s="94"/>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row>
    <row r="1054" spans="1:48" ht="12" customHeight="1" x14ac:dyDescent="0.3">
      <c r="A1054" s="94"/>
      <c r="B1054" s="94"/>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row>
    <row r="1055" spans="1:48" ht="12" customHeight="1" x14ac:dyDescent="0.3">
      <c r="A1055" s="94"/>
      <c r="B1055" s="94"/>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row>
    <row r="1056" spans="1:48" ht="12" customHeight="1" x14ac:dyDescent="0.3">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row>
    <row r="1057" spans="1:48" ht="12" customHeight="1" x14ac:dyDescent="0.3">
      <c r="A1057" s="94"/>
      <c r="B1057" s="94"/>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row>
    <row r="1058" spans="1:48" ht="12" customHeight="1" x14ac:dyDescent="0.3">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row>
    <row r="1059" spans="1:48" ht="12" customHeight="1" x14ac:dyDescent="0.3">
      <c r="A1059" s="94"/>
      <c r="B1059" s="94"/>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row>
    <row r="1060" spans="1:48" ht="12" customHeight="1" x14ac:dyDescent="0.3">
      <c r="A1060" s="94"/>
      <c r="B1060" s="94"/>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row>
    <row r="1061" spans="1:48" ht="12" customHeight="1" x14ac:dyDescent="0.3">
      <c r="A1061" s="94"/>
      <c r="B1061" s="94"/>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row>
    <row r="1062" spans="1:48" ht="12" customHeight="1" x14ac:dyDescent="0.3">
      <c r="A1062" s="94"/>
      <c r="B1062" s="94"/>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row>
    <row r="1063" spans="1:48" ht="12" customHeight="1" x14ac:dyDescent="0.3">
      <c r="A1063" s="94"/>
      <c r="B1063" s="94"/>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row>
    <row r="1064" spans="1:48" ht="12" customHeight="1" x14ac:dyDescent="0.3">
      <c r="A1064" s="94"/>
      <c r="B1064" s="94"/>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row>
    <row r="1065" spans="1:48" ht="12" customHeight="1" x14ac:dyDescent="0.3">
      <c r="A1065" s="94"/>
      <c r="B1065" s="94"/>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row>
    <row r="1066" spans="1:48" ht="12" customHeight="1" x14ac:dyDescent="0.3">
      <c r="A1066" s="94"/>
      <c r="B1066" s="94"/>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row>
    <row r="1067" spans="1:48" ht="12" customHeight="1" x14ac:dyDescent="0.3">
      <c r="A1067" s="94"/>
      <c r="B1067" s="94"/>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row>
    <row r="1068" spans="1:48" ht="12" customHeight="1" x14ac:dyDescent="0.3">
      <c r="A1068" s="94"/>
      <c r="B1068" s="94"/>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row>
    <row r="1069" spans="1:48" ht="12" customHeight="1" x14ac:dyDescent="0.3">
      <c r="A1069" s="94"/>
      <c r="B1069" s="94"/>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row>
    <row r="1070" spans="1:48" ht="12" customHeight="1" x14ac:dyDescent="0.3">
      <c r="A1070" s="94"/>
      <c r="B1070" s="94"/>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row>
    <row r="1071" spans="1:48" ht="12" customHeight="1" x14ac:dyDescent="0.3">
      <c r="A1071" s="94"/>
      <c r="B1071" s="94"/>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row>
    <row r="1072" spans="1:48" ht="12" customHeight="1" x14ac:dyDescent="0.3">
      <c r="A1072" s="94"/>
      <c r="B1072" s="94"/>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row>
    <row r="1073" spans="1:48" ht="12" customHeight="1" x14ac:dyDescent="0.3">
      <c r="A1073" s="94"/>
      <c r="B1073" s="94"/>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row>
    <row r="1074" spans="1:48" ht="12" customHeight="1" x14ac:dyDescent="0.3">
      <c r="A1074" s="94"/>
      <c r="B1074" s="94"/>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row>
    <row r="1075" spans="1:48" ht="12" customHeight="1" x14ac:dyDescent="0.3">
      <c r="A1075" s="94"/>
      <c r="B1075" s="94"/>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row>
    <row r="1076" spans="1:48" ht="12" customHeight="1" x14ac:dyDescent="0.3">
      <c r="A1076" s="94"/>
      <c r="B1076" s="94"/>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row>
    <row r="1077" spans="1:48" ht="12" customHeight="1" x14ac:dyDescent="0.3">
      <c r="A1077" s="94"/>
      <c r="B1077" s="94"/>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row>
    <row r="1078" spans="1:48" ht="12" customHeight="1" x14ac:dyDescent="0.3">
      <c r="A1078" s="94"/>
      <c r="B1078" s="94"/>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row>
    <row r="1079" spans="1:48" ht="12" customHeight="1" x14ac:dyDescent="0.3">
      <c r="A1079" s="94"/>
      <c r="B1079" s="94"/>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row>
    <row r="1080" spans="1:48" ht="12" customHeight="1" x14ac:dyDescent="0.3">
      <c r="A1080" s="94"/>
      <c r="B1080" s="94"/>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row>
    <row r="1081" spans="1:48" ht="12" customHeight="1" x14ac:dyDescent="0.3">
      <c r="A1081" s="94"/>
      <c r="B1081" s="94"/>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row>
    <row r="1082" spans="1:48" ht="12" customHeight="1" x14ac:dyDescent="0.3">
      <c r="A1082" s="94"/>
      <c r="B1082" s="94"/>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row>
    <row r="1083" spans="1:48" ht="12" customHeight="1" x14ac:dyDescent="0.3">
      <c r="A1083" s="94"/>
      <c r="B1083" s="94"/>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row>
    <row r="1084" spans="1:48" ht="12" customHeight="1" x14ac:dyDescent="0.3">
      <c r="A1084" s="94"/>
      <c r="B1084" s="94"/>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row>
    <row r="1085" spans="1:48" ht="12" customHeight="1" x14ac:dyDescent="0.3">
      <c r="A1085" s="94"/>
      <c r="B1085" s="94"/>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row>
    <row r="1086" spans="1:48" ht="12" customHeight="1" x14ac:dyDescent="0.3">
      <c r="A1086" s="94"/>
      <c r="B1086" s="94"/>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row>
    <row r="1087" spans="1:48" ht="12" customHeight="1" x14ac:dyDescent="0.3">
      <c r="A1087" s="94"/>
      <c r="B1087" s="94"/>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row>
    <row r="1088" spans="1:48" ht="12" customHeight="1" x14ac:dyDescent="0.3">
      <c r="A1088" s="94"/>
      <c r="B1088" s="94"/>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row>
    <row r="1089" spans="1:48" ht="12" customHeight="1" x14ac:dyDescent="0.3">
      <c r="A1089" s="94"/>
      <c r="B1089" s="94"/>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row>
    <row r="1090" spans="1:48" ht="12" customHeight="1" x14ac:dyDescent="0.3">
      <c r="A1090" s="94"/>
      <c r="B1090" s="94"/>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row>
    <row r="1091" spans="1:48" ht="12" customHeight="1" x14ac:dyDescent="0.3">
      <c r="A1091" s="94"/>
      <c r="B1091" s="94"/>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c r="Z1091" s="94"/>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row>
    <row r="1092" spans="1:48" ht="12" customHeight="1" x14ac:dyDescent="0.3">
      <c r="A1092" s="94"/>
      <c r="B1092" s="94"/>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c r="Z1092" s="94"/>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row>
    <row r="1093" spans="1:48" ht="12" customHeight="1" x14ac:dyDescent="0.3">
      <c r="A1093" s="94"/>
      <c r="B1093" s="94"/>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c r="Z1093" s="94"/>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row>
    <row r="1094" spans="1:48" ht="12" customHeight="1" x14ac:dyDescent="0.3">
      <c r="A1094" s="94"/>
      <c r="B1094" s="94"/>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row>
    <row r="1095" spans="1:48" ht="12" customHeight="1" x14ac:dyDescent="0.3">
      <c r="A1095" s="94"/>
      <c r="B1095" s="94"/>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row>
    <row r="1096" spans="1:48" ht="12" customHeight="1" x14ac:dyDescent="0.3">
      <c r="A1096" s="94"/>
      <c r="B1096" s="94"/>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row>
    <row r="1097" spans="1:48" ht="12" customHeight="1" x14ac:dyDescent="0.3">
      <c r="A1097" s="94"/>
      <c r="B1097" s="94"/>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row>
    <row r="1098" spans="1:48" ht="12" customHeight="1" x14ac:dyDescent="0.3">
      <c r="A1098" s="94"/>
      <c r="B1098" s="94"/>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row>
    <row r="1099" spans="1:48" ht="12" customHeight="1" x14ac:dyDescent="0.3">
      <c r="A1099" s="94"/>
      <c r="B1099" s="94"/>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c r="Z1099" s="94"/>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row>
    <row r="1100" spans="1:48" ht="12" customHeight="1" x14ac:dyDescent="0.3">
      <c r="A1100" s="94"/>
      <c r="B1100" s="94"/>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c r="Z1100" s="94"/>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row>
    <row r="1101" spans="1:48" ht="12" customHeight="1" x14ac:dyDescent="0.3">
      <c r="A1101" s="94"/>
      <c r="B1101" s="94"/>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c r="Z1101" s="94"/>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row>
    <row r="1102" spans="1:48" ht="12" customHeight="1" x14ac:dyDescent="0.3">
      <c r="A1102" s="94"/>
      <c r="B1102" s="94"/>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c r="Z1102" s="94"/>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row>
    <row r="1103" spans="1:48" ht="12" customHeight="1" x14ac:dyDescent="0.3">
      <c r="A1103" s="94"/>
      <c r="B1103" s="94"/>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c r="Z1103" s="94"/>
      <c r="AA1103" s="94"/>
      <c r="AB1103" s="94"/>
      <c r="AC1103" s="94"/>
      <c r="AD1103" s="94"/>
      <c r="AE1103" s="94"/>
      <c r="AF1103" s="94"/>
      <c r="AG1103" s="94"/>
      <c r="AH1103" s="94"/>
      <c r="AI1103" s="94"/>
      <c r="AJ1103" s="94"/>
      <c r="AK1103" s="94"/>
      <c r="AL1103" s="94"/>
      <c r="AM1103" s="94"/>
      <c r="AN1103" s="94"/>
      <c r="AO1103" s="94"/>
      <c r="AP1103" s="94"/>
      <c r="AQ1103" s="94"/>
      <c r="AR1103" s="94"/>
      <c r="AS1103" s="94"/>
      <c r="AT1103" s="94"/>
      <c r="AU1103" s="94"/>
      <c r="AV1103" s="94"/>
    </row>
    <row r="1104" spans="1:48" ht="12" customHeight="1" x14ac:dyDescent="0.3">
      <c r="A1104" s="94"/>
      <c r="B1104" s="94"/>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c r="Z1104" s="94"/>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row>
    <row r="1105" spans="1:48" ht="12" customHeight="1" x14ac:dyDescent="0.3">
      <c r="A1105" s="94"/>
      <c r="B1105" s="94"/>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c r="Z1105" s="94"/>
      <c r="AA1105" s="94"/>
      <c r="AB1105" s="94"/>
      <c r="AC1105" s="94"/>
      <c r="AD1105" s="94"/>
      <c r="AE1105" s="94"/>
      <c r="AF1105" s="94"/>
      <c r="AG1105" s="94"/>
      <c r="AH1105" s="94"/>
      <c r="AI1105" s="94"/>
      <c r="AJ1105" s="94"/>
      <c r="AK1105" s="94"/>
      <c r="AL1105" s="94"/>
      <c r="AM1105" s="94"/>
      <c r="AN1105" s="94"/>
      <c r="AO1105" s="94"/>
      <c r="AP1105" s="94"/>
      <c r="AQ1105" s="94"/>
      <c r="AR1105" s="94"/>
      <c r="AS1105" s="94"/>
      <c r="AT1105" s="94"/>
      <c r="AU1105" s="94"/>
      <c r="AV1105" s="94"/>
    </row>
    <row r="1106" spans="1:48" ht="12" customHeight="1" x14ac:dyDescent="0.3">
      <c r="A1106" s="94"/>
      <c r="B1106" s="94"/>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row>
    <row r="1107" spans="1:48" ht="12" customHeight="1" x14ac:dyDescent="0.3">
      <c r="A1107" s="94"/>
      <c r="B1107" s="94"/>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c r="Z1107" s="94"/>
      <c r="AA1107" s="94"/>
      <c r="AB1107" s="94"/>
      <c r="AC1107" s="94"/>
      <c r="AD1107" s="94"/>
      <c r="AE1107" s="94"/>
      <c r="AF1107" s="94"/>
      <c r="AG1107" s="94"/>
      <c r="AH1107" s="94"/>
      <c r="AI1107" s="94"/>
      <c r="AJ1107" s="94"/>
      <c r="AK1107" s="94"/>
      <c r="AL1107" s="94"/>
      <c r="AM1107" s="94"/>
      <c r="AN1107" s="94"/>
      <c r="AO1107" s="94"/>
      <c r="AP1107" s="94"/>
      <c r="AQ1107" s="94"/>
      <c r="AR1107" s="94"/>
      <c r="AS1107" s="94"/>
      <c r="AT1107" s="94"/>
      <c r="AU1107" s="94"/>
      <c r="AV1107" s="94"/>
    </row>
    <row r="1108" spans="1:48" ht="12" customHeight="1" x14ac:dyDescent="0.3">
      <c r="A1108" s="94"/>
      <c r="B1108" s="94"/>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c r="Z1108" s="94"/>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row>
    <row r="1109" spans="1:48" ht="12" customHeight="1" x14ac:dyDescent="0.3">
      <c r="A1109" s="94"/>
      <c r="B1109" s="94"/>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c r="Z1109" s="94"/>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row>
    <row r="1110" spans="1:48" ht="12" customHeight="1" x14ac:dyDescent="0.3">
      <c r="A1110" s="94"/>
      <c r="B1110" s="94"/>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c r="Z1110" s="94"/>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row>
    <row r="1111" spans="1:48" ht="12" customHeight="1" x14ac:dyDescent="0.3">
      <c r="A1111" s="94"/>
      <c r="B1111" s="94"/>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c r="Z1111" s="94"/>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row>
    <row r="1112" spans="1:48" ht="12" customHeight="1" x14ac:dyDescent="0.3">
      <c r="A1112" s="94"/>
      <c r="B1112" s="94"/>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row>
    <row r="1113" spans="1:48" ht="12" customHeight="1" x14ac:dyDescent="0.3">
      <c r="A1113" s="94"/>
      <c r="B1113" s="94"/>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row>
    <row r="1114" spans="1:48" ht="12" customHeight="1" x14ac:dyDescent="0.3">
      <c r="A1114" s="94"/>
      <c r="B1114" s="94"/>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row>
    <row r="1115" spans="1:48" ht="12" customHeight="1" x14ac:dyDescent="0.3">
      <c r="A1115" s="94"/>
      <c r="B1115" s="94"/>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row>
    <row r="1116" spans="1:48" ht="12" customHeight="1" x14ac:dyDescent="0.3">
      <c r="A1116" s="94"/>
      <c r="B1116" s="94"/>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c r="Z1116" s="94"/>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row>
    <row r="1117" spans="1:48" ht="12" customHeight="1" x14ac:dyDescent="0.3">
      <c r="A1117" s="94"/>
      <c r="B1117" s="94"/>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row>
    <row r="1118" spans="1:48" ht="12" customHeight="1" x14ac:dyDescent="0.3">
      <c r="A1118" s="94"/>
      <c r="B1118" s="94"/>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row>
    <row r="1119" spans="1:48" ht="12" customHeight="1" x14ac:dyDescent="0.3">
      <c r="A1119" s="94"/>
      <c r="B1119" s="94"/>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row>
    <row r="1120" spans="1:48" ht="12" customHeight="1" x14ac:dyDescent="0.3">
      <c r="A1120" s="94"/>
      <c r="B1120" s="94"/>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row>
    <row r="1121" spans="1:48" ht="12" customHeight="1" x14ac:dyDescent="0.3">
      <c r="A1121" s="94"/>
      <c r="B1121" s="94"/>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row>
    <row r="1122" spans="1:48" ht="12" customHeight="1" x14ac:dyDescent="0.3">
      <c r="A1122" s="94"/>
      <c r="B1122" s="94"/>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c r="Z1122" s="94"/>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row>
  </sheetData>
  <mergeCells count="117">
    <mergeCell ref="AN119:AQ120"/>
    <mergeCell ref="AS119:AV120"/>
    <mergeCell ref="B102:C103"/>
    <mergeCell ref="D102:AU103"/>
    <mergeCell ref="B104:C105"/>
    <mergeCell ref="D104:AU105"/>
    <mergeCell ref="B106:C107"/>
    <mergeCell ref="D106:AU107"/>
    <mergeCell ref="B108:C109"/>
    <mergeCell ref="D108:AU109"/>
    <mergeCell ref="B114:C115"/>
    <mergeCell ref="D114:AU115"/>
    <mergeCell ref="B116:C117"/>
    <mergeCell ref="D116:AU117"/>
    <mergeCell ref="B98:C99"/>
    <mergeCell ref="D98:AU99"/>
    <mergeCell ref="D100:AV101"/>
    <mergeCell ref="B112:C113"/>
    <mergeCell ref="D112:AU113"/>
    <mergeCell ref="B110:C111"/>
    <mergeCell ref="D110:AU111"/>
    <mergeCell ref="B94:C95"/>
    <mergeCell ref="D94:AU95"/>
    <mergeCell ref="B96:C97"/>
    <mergeCell ref="D96:AU97"/>
    <mergeCell ref="B90:C91"/>
    <mergeCell ref="D90:AU91"/>
    <mergeCell ref="B92:C93"/>
    <mergeCell ref="D92:AU93"/>
    <mergeCell ref="D73:AU74"/>
    <mergeCell ref="B67:C68"/>
    <mergeCell ref="D67:AU68"/>
    <mergeCell ref="B69:C70"/>
    <mergeCell ref="D69:AU70"/>
    <mergeCell ref="B86:C87"/>
    <mergeCell ref="D86:AU87"/>
    <mergeCell ref="B88:C89"/>
    <mergeCell ref="D88:AU89"/>
    <mergeCell ref="D79:AM81"/>
    <mergeCell ref="AN79:AV81"/>
    <mergeCell ref="D82:AV83"/>
    <mergeCell ref="B84:C85"/>
    <mergeCell ref="D84:AU85"/>
    <mergeCell ref="B65:C66"/>
    <mergeCell ref="D65:AU66"/>
    <mergeCell ref="D57:AV58"/>
    <mergeCell ref="B59:C60"/>
    <mergeCell ref="D59:AU60"/>
    <mergeCell ref="B61:C62"/>
    <mergeCell ref="D61:AU62"/>
    <mergeCell ref="B71:C71"/>
    <mergeCell ref="D71:AU72"/>
    <mergeCell ref="B72:C72"/>
    <mergeCell ref="B53:C54"/>
    <mergeCell ref="D53:AU54"/>
    <mergeCell ref="B55:C56"/>
    <mergeCell ref="D55:AU56"/>
    <mergeCell ref="B49:C50"/>
    <mergeCell ref="D49:AU50"/>
    <mergeCell ref="B51:C52"/>
    <mergeCell ref="D51:AU52"/>
    <mergeCell ref="B63:C64"/>
    <mergeCell ref="D63:AU64"/>
    <mergeCell ref="BD28:BF29"/>
    <mergeCell ref="U31:Z32"/>
    <mergeCell ref="AB31:AG32"/>
    <mergeCell ref="AX32:AZ33"/>
    <mergeCell ref="B45:C46"/>
    <mergeCell ref="D45:AU46"/>
    <mergeCell ref="B47:C48"/>
    <mergeCell ref="D47:AU48"/>
    <mergeCell ref="B41:C42"/>
    <mergeCell ref="D41:AU42"/>
    <mergeCell ref="B43:C44"/>
    <mergeCell ref="D43:AU44"/>
    <mergeCell ref="M28:S32"/>
    <mergeCell ref="U28:Z29"/>
    <mergeCell ref="AB28:AG29"/>
    <mergeCell ref="AX28:AZ29"/>
    <mergeCell ref="BA28:BC29"/>
    <mergeCell ref="AX35:AZ36"/>
    <mergeCell ref="D36:O38"/>
    <mergeCell ref="AN36:AV38"/>
    <mergeCell ref="D39:AV40"/>
    <mergeCell ref="AX22:AY23"/>
    <mergeCell ref="BB22:BC23"/>
    <mergeCell ref="D24:P25"/>
    <mergeCell ref="U24:Z25"/>
    <mergeCell ref="AB24:AG25"/>
    <mergeCell ref="AJ24:AN25"/>
    <mergeCell ref="AO24:AO25"/>
    <mergeCell ref="AP24:AQ25"/>
    <mergeCell ref="AS24:AS25"/>
    <mergeCell ref="AT24:AU25"/>
    <mergeCell ref="AZ24:BA25"/>
    <mergeCell ref="AX14:AY15"/>
    <mergeCell ref="AZ14:BA15"/>
    <mergeCell ref="BB14:BC15"/>
    <mergeCell ref="S18:X19"/>
    <mergeCell ref="Z18:AA19"/>
    <mergeCell ref="AC18:AR19"/>
    <mergeCell ref="AT18:AU19"/>
    <mergeCell ref="AX18:AY19"/>
    <mergeCell ref="AZ18:BA19"/>
    <mergeCell ref="BB18:BC19"/>
    <mergeCell ref="A1:C3"/>
    <mergeCell ref="D1:AM3"/>
    <mergeCell ref="AN1:AV3"/>
    <mergeCell ref="A5:AV7"/>
    <mergeCell ref="B8:AU12"/>
    <mergeCell ref="D14:L15"/>
    <mergeCell ref="S14:X15"/>
    <mergeCell ref="Z14:AA15"/>
    <mergeCell ref="AC14:AH15"/>
    <mergeCell ref="AJ14:AK15"/>
    <mergeCell ref="AM14:AR15"/>
    <mergeCell ref="AT14:AU15"/>
  </mergeCells>
  <phoneticPr fontId="0" type="noConversion"/>
  <conditionalFormatting sqref="AB28:AG29 AB31:AG32">
    <cfRule type="cellIs" dxfId="234" priority="2" operator="equal">
      <formula>0</formula>
    </cfRule>
  </conditionalFormatting>
  <conditionalFormatting sqref="Z14:AA15">
    <cfRule type="cellIs" dxfId="233" priority="3" operator="equal">
      <formula>0</formula>
    </cfRule>
  </conditionalFormatting>
  <conditionalFormatting sqref="Z14:AA15">
    <cfRule type="cellIs" dxfId="232" priority="4" operator="equal">
      <formula>"oui"</formula>
    </cfRule>
  </conditionalFormatting>
  <conditionalFormatting sqref="AJ14:AK15">
    <cfRule type="cellIs" dxfId="231" priority="5" operator="equal">
      <formula>0</formula>
    </cfRule>
  </conditionalFormatting>
  <conditionalFormatting sqref="AJ14:AK15">
    <cfRule type="cellIs" dxfId="230" priority="6" operator="equal">
      <formula>"oui"</formula>
    </cfRule>
  </conditionalFormatting>
  <conditionalFormatting sqref="AT14:AU15">
    <cfRule type="cellIs" dxfId="229" priority="7" operator="equal">
      <formula>0</formula>
    </cfRule>
  </conditionalFormatting>
  <conditionalFormatting sqref="AT14:AU15">
    <cfRule type="cellIs" dxfId="228" priority="8" operator="equal">
      <formula>"oui"</formula>
    </cfRule>
  </conditionalFormatting>
  <conditionalFormatting sqref="AB24:AG25">
    <cfRule type="cellIs" dxfId="227" priority="9" operator="equal">
      <formula>0</formula>
    </cfRule>
  </conditionalFormatting>
  <conditionalFormatting sqref="D41:AU56 D71 D59:AU70">
    <cfRule type="cellIs" dxfId="226" priority="10" operator="equal">
      <formula>0</formula>
    </cfRule>
  </conditionalFormatting>
  <conditionalFormatting sqref="D102:AU117 D84:AU99">
    <cfRule type="cellIs" dxfId="225" priority="11" operator="equal">
      <formula>0</formula>
    </cfRule>
  </conditionalFormatting>
  <conditionalFormatting sqref="B8">
    <cfRule type="cellIs" dxfId="224" priority="12" operator="equal">
      <formula>0</formula>
    </cfRule>
  </conditionalFormatting>
  <conditionalFormatting sqref="D41:AU56">
    <cfRule type="expression" dxfId="223" priority="13">
      <formula>$D$41=0</formula>
    </cfRule>
  </conditionalFormatting>
  <conditionalFormatting sqref="D71 D59:AU70">
    <cfRule type="expression" dxfId="222" priority="14">
      <formula>$D$59=0</formula>
    </cfRule>
  </conditionalFormatting>
  <conditionalFormatting sqref="D84:AU99">
    <cfRule type="expression" dxfId="221" priority="15">
      <formula>$D$84=0</formula>
    </cfRule>
  </conditionalFormatting>
  <conditionalFormatting sqref="D102:AU117">
    <cfRule type="expression" dxfId="220" priority="16">
      <formula>$D$102=0</formula>
    </cfRule>
  </conditionalFormatting>
  <conditionalFormatting sqref="AT24">
    <cfRule type="cellIs" dxfId="219" priority="17" operator="equal">
      <formula>0</formula>
    </cfRule>
  </conditionalFormatting>
  <conditionalFormatting sqref="AT24">
    <cfRule type="cellIs" dxfId="218" priority="18" operator="equal">
      <formula>"oui"</formula>
    </cfRule>
  </conditionalFormatting>
  <conditionalFormatting sqref="AP24">
    <cfRule type="cellIs" dxfId="217" priority="19" operator="equal">
      <formula>0</formula>
    </cfRule>
  </conditionalFormatting>
  <conditionalFormatting sqref="AP24">
    <cfRule type="cellIs" dxfId="216" priority="20" operator="equal">
      <formula>"oui"</formula>
    </cfRule>
  </conditionalFormatting>
  <conditionalFormatting sqref="D73">
    <cfRule type="cellIs" dxfId="215" priority="21" operator="equal">
      <formula>0</formula>
    </cfRule>
  </conditionalFormatting>
  <conditionalFormatting sqref="D73">
    <cfRule type="expression" dxfId="214" priority="22">
      <formula>$D$59=0</formula>
    </cfRule>
  </conditionalFormatting>
  <conditionalFormatting sqref="AT18:AU19">
    <cfRule type="cellIs" dxfId="213" priority="23" operator="equal">
      <formula>0</formula>
    </cfRule>
  </conditionalFormatting>
  <conditionalFormatting sqref="AT18:AU19">
    <cfRule type="cellIs" dxfId="212" priority="24" operator="equal">
      <formula>"oui"</formula>
    </cfRule>
  </conditionalFormatting>
  <conditionalFormatting sqref="Z18:AA19">
    <cfRule type="cellIs" dxfId="211" priority="25" operator="equal">
      <formula>0</formula>
    </cfRule>
  </conditionalFormatting>
  <conditionalFormatting sqref="Z18:AA19">
    <cfRule type="cellIs" dxfId="210" priority="26" operator="equal">
      <formula>"oui"</formula>
    </cfRule>
  </conditionalFormatting>
  <dataValidations count="1">
    <dataValidation type="whole" allowBlank="1" showInputMessage="1" showErrorMessage="1" sqref="AP24 AT24">
      <formula1>0</formula1>
      <formula2>500</formula2>
    </dataValidation>
  </dataValidations>
  <hyperlinks>
    <hyperlink ref="AN119" location="Couverture_territoriale!Zone_d_impression" display="précédent"/>
    <hyperlink ref="AS119" location="'Mise en oeuvre'!Zone_d_impression" display="suivant"/>
  </hyperlinks>
  <pageMargins left="0.70833333333333304" right="0.70833333333333304" top="0.74791666666666701" bottom="0.74791666666666701" header="0.51180555555555496" footer="0.51180555555555496"/>
  <pageSetup paperSize="9" firstPageNumber="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N132"/>
  <sheetViews>
    <sheetView showGridLines="0" showRowColHeaders="0" zoomScale="112" zoomScaleNormal="112" workbookViewId="0">
      <pane ySplit="3" topLeftCell="A96" activePane="bottomLeft" state="frozen"/>
      <selection pane="bottomLeft" activeCell="D104" sqref="D104"/>
    </sheetView>
  </sheetViews>
  <sheetFormatPr baseColWidth="10" defaultColWidth="2.6640625" defaultRowHeight="14.4" x14ac:dyDescent="0.3"/>
  <cols>
    <col min="1" max="39" width="2.6640625" style="94" customWidth="1"/>
    <col min="40" max="40" width="3.6640625" style="94" customWidth="1"/>
    <col min="41" max="48" width="2.6640625" style="94" customWidth="1"/>
    <col min="49" max="66" width="2.6640625" style="103" customWidth="1"/>
    <col min="67" max="16384" width="2.6640625" style="104"/>
  </cols>
  <sheetData>
    <row r="1" spans="1:56" ht="12" customHeight="1" x14ac:dyDescent="0.3">
      <c r="A1" s="285"/>
      <c r="B1" s="285"/>
      <c r="C1" s="285"/>
      <c r="D1" s="286" t="str">
        <f>'Page de garde'!D1:AM3</f>
        <v>Appel à projets commun 2025</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381" t="s">
        <v>860</v>
      </c>
      <c r="AO1" s="381"/>
      <c r="AP1" s="381"/>
      <c r="AQ1" s="381"/>
      <c r="AR1" s="381"/>
      <c r="AS1" s="381"/>
      <c r="AT1" s="381"/>
      <c r="AU1" s="381"/>
      <c r="AV1" s="381"/>
    </row>
    <row r="2" spans="1:56" ht="12" customHeight="1" x14ac:dyDescent="0.3">
      <c r="A2" s="285"/>
      <c r="B2" s="285"/>
      <c r="C2" s="285"/>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381"/>
      <c r="AO2" s="381"/>
      <c r="AP2" s="381"/>
      <c r="AQ2" s="381"/>
      <c r="AR2" s="381"/>
      <c r="AS2" s="381"/>
      <c r="AT2" s="381"/>
      <c r="AU2" s="381"/>
      <c r="AV2" s="381"/>
    </row>
    <row r="3" spans="1:56" ht="12" customHeight="1" x14ac:dyDescent="0.3">
      <c r="A3" s="285"/>
      <c r="B3" s="285"/>
      <c r="C3" s="285"/>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381"/>
      <c r="AO3" s="381"/>
      <c r="AP3" s="381"/>
      <c r="AQ3" s="381"/>
      <c r="AR3" s="381"/>
      <c r="AS3" s="381"/>
      <c r="AT3" s="381"/>
      <c r="AU3" s="381"/>
      <c r="AV3" s="381"/>
    </row>
    <row r="5" spans="1:56" ht="12" customHeight="1" x14ac:dyDescent="0.3">
      <c r="A5" s="287" t="s">
        <v>140</v>
      </c>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row>
    <row r="6" spans="1:56" ht="12" customHeight="1" x14ac:dyDescent="0.3">
      <c r="A6" s="287"/>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row>
    <row r="7" spans="1:56" ht="12" customHeight="1" x14ac:dyDescent="0.3">
      <c r="A7" s="287"/>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row>
    <row r="8" spans="1:56" ht="12" customHeight="1" x14ac:dyDescent="0.3">
      <c r="B8" s="349">
        <f>Identification!B10</f>
        <v>0</v>
      </c>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row>
    <row r="9" spans="1:56" ht="12" customHeight="1" x14ac:dyDescent="0.3">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row>
    <row r="10" spans="1:56" ht="12" customHeight="1" x14ac:dyDescent="0.3">
      <c r="B10" s="349"/>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row>
    <row r="11" spans="1:56" ht="12" customHeight="1" x14ac:dyDescent="0.3">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row>
    <row r="12" spans="1:56" ht="12" customHeight="1" x14ac:dyDescent="0.3">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row>
    <row r="15" spans="1:56" ht="12" customHeight="1" x14ac:dyDescent="0.3">
      <c r="D15" s="286" t="s">
        <v>861</v>
      </c>
      <c r="E15" s="286"/>
      <c r="F15" s="286"/>
      <c r="G15" s="286"/>
      <c r="H15" s="286"/>
      <c r="I15" s="286"/>
      <c r="J15" s="286"/>
      <c r="K15" s="286"/>
      <c r="L15" s="286"/>
      <c r="M15" s="286"/>
      <c r="N15" s="286"/>
      <c r="O15" s="286"/>
      <c r="P15" s="286"/>
      <c r="Q15" s="286"/>
      <c r="R15" s="286"/>
      <c r="AX15" s="355"/>
      <c r="AY15" s="355"/>
      <c r="AZ15" s="355"/>
      <c r="BA15" s="355"/>
      <c r="BB15" s="355"/>
      <c r="BC15" s="355"/>
      <c r="BD15" s="106"/>
    </row>
    <row r="16" spans="1:56" ht="12" customHeight="1" x14ac:dyDescent="0.3">
      <c r="D16" s="286"/>
      <c r="E16" s="286"/>
      <c r="F16" s="286"/>
      <c r="G16" s="286"/>
      <c r="H16" s="286"/>
      <c r="I16" s="286"/>
      <c r="J16" s="286"/>
      <c r="K16" s="286"/>
      <c r="L16" s="286"/>
      <c r="M16" s="286"/>
      <c r="N16" s="286"/>
      <c r="O16" s="286"/>
      <c r="P16" s="286"/>
      <c r="Q16" s="286"/>
      <c r="R16" s="286"/>
      <c r="AS16" s="125"/>
      <c r="AX16" s="355"/>
      <c r="AY16" s="355"/>
      <c r="AZ16" s="355"/>
      <c r="BA16" s="355"/>
      <c r="BB16" s="355"/>
      <c r="BC16" s="355"/>
      <c r="BD16" s="106"/>
    </row>
    <row r="17" spans="4:58" ht="12" customHeight="1" x14ac:dyDescent="0.3">
      <c r="AO17" s="125"/>
      <c r="AP17" s="125"/>
      <c r="AQ17" s="125"/>
      <c r="AR17" s="125"/>
      <c r="AS17" s="125"/>
      <c r="AU17" s="126"/>
      <c r="AV17" s="126"/>
    </row>
    <row r="18" spans="4:58" ht="12" customHeight="1" x14ac:dyDescent="0.3">
      <c r="R18" s="378" t="str">
        <f>IF(Identification!AQ17=1,CONCATENATE("Prévisionnel de ",YEAR(Identification!R17)),CONCATENATE("Prévisionnel de ",YEAR(Identification!R17)," à ",YEAR(Identification!R17)+Identification!AQ17-1))</f>
        <v>Prévisionnel de 1900</v>
      </c>
      <c r="S18" s="378"/>
      <c r="T18" s="378"/>
      <c r="U18" s="378"/>
      <c r="V18" s="378"/>
      <c r="X18" s="379" t="s">
        <v>862</v>
      </c>
      <c r="Y18" s="379"/>
      <c r="Z18" s="379"/>
      <c r="AA18" s="379"/>
      <c r="AB18" s="379"/>
      <c r="AD18" s="126"/>
      <c r="AE18" s="380" t="str">
        <f>IF(Table!G8&lt;2017,"",CONCATENATE("Vos résultats Exercice ",Table!G8))</f>
        <v>Vos résultats Exercice 2025</v>
      </c>
      <c r="AF18" s="380"/>
      <c r="AG18" s="380"/>
      <c r="AH18" s="380"/>
      <c r="AI18" s="380"/>
      <c r="AJ18" s="380" t="str">
        <f>IF(Table!G11&gt;1,CONCATENATE("Vos résultats Exercice ",Table!G8+1),"")</f>
        <v/>
      </c>
      <c r="AK18" s="380"/>
      <c r="AL18" s="380"/>
      <c r="AM18" s="380"/>
      <c r="AN18" s="380"/>
      <c r="AO18" s="380" t="str">
        <f>IF(Table!G11&gt;2,CONCATENATE("Vos résultats Exercice ",Table!G8+2),"")</f>
        <v/>
      </c>
      <c r="AP18" s="380"/>
      <c r="AQ18" s="380"/>
      <c r="AR18" s="380"/>
      <c r="AS18" s="380"/>
      <c r="AT18" s="126"/>
      <c r="AU18" s="126"/>
      <c r="AV18" s="126"/>
    </row>
    <row r="19" spans="4:58" ht="12" customHeight="1" x14ac:dyDescent="0.3">
      <c r="R19" s="378"/>
      <c r="S19" s="378"/>
      <c r="T19" s="378"/>
      <c r="U19" s="378"/>
      <c r="V19" s="378"/>
      <c r="X19" s="379"/>
      <c r="Y19" s="379"/>
      <c r="Z19" s="379"/>
      <c r="AA19" s="379"/>
      <c r="AB19" s="379"/>
      <c r="AD19" s="126"/>
      <c r="AE19" s="380"/>
      <c r="AF19" s="380"/>
      <c r="AG19" s="380"/>
      <c r="AH19" s="380"/>
      <c r="AI19" s="380"/>
      <c r="AJ19" s="380"/>
      <c r="AK19" s="380"/>
      <c r="AL19" s="380"/>
      <c r="AM19" s="380"/>
      <c r="AN19" s="380"/>
      <c r="AO19" s="380"/>
      <c r="AP19" s="380"/>
      <c r="AQ19" s="380"/>
      <c r="AR19" s="380"/>
      <c r="AS19" s="380"/>
      <c r="AT19" s="126"/>
      <c r="AU19" s="126"/>
      <c r="AV19" s="126"/>
      <c r="AX19" s="355"/>
      <c r="AY19" s="355"/>
      <c r="AZ19" s="355"/>
      <c r="BA19" s="355"/>
      <c r="BB19" s="355"/>
      <c r="BC19" s="355"/>
      <c r="BD19" s="106"/>
    </row>
    <row r="20" spans="4:58" ht="12" customHeight="1" x14ac:dyDescent="0.3">
      <c r="D20" s="286"/>
      <c r="E20" s="286"/>
      <c r="F20" s="286"/>
      <c r="G20" s="286"/>
      <c r="H20" s="286"/>
      <c r="I20" s="286"/>
      <c r="J20" s="286"/>
      <c r="K20" s="286"/>
      <c r="L20" s="286"/>
      <c r="M20" s="96"/>
      <c r="N20" s="96"/>
      <c r="O20" s="96"/>
      <c r="P20" s="96"/>
      <c r="Q20" s="96"/>
      <c r="R20" s="378"/>
      <c r="S20" s="378"/>
      <c r="T20" s="378"/>
      <c r="U20" s="378"/>
      <c r="V20" s="378"/>
      <c r="X20" s="379"/>
      <c r="Y20" s="379"/>
      <c r="Z20" s="379"/>
      <c r="AA20" s="379"/>
      <c r="AB20" s="379"/>
      <c r="AD20" s="126"/>
      <c r="AE20" s="380"/>
      <c r="AF20" s="380"/>
      <c r="AG20" s="380"/>
      <c r="AH20" s="380"/>
      <c r="AI20" s="380"/>
      <c r="AJ20" s="380"/>
      <c r="AK20" s="380"/>
      <c r="AL20" s="380"/>
      <c r="AM20" s="380"/>
      <c r="AN20" s="380"/>
      <c r="AO20" s="380"/>
      <c r="AP20" s="380"/>
      <c r="AQ20" s="380"/>
      <c r="AR20" s="380"/>
      <c r="AS20" s="380"/>
      <c r="AT20" s="126"/>
      <c r="AU20" s="127"/>
      <c r="AV20" s="127"/>
      <c r="AX20" s="355"/>
      <c r="AY20" s="355"/>
      <c r="AZ20" s="355"/>
      <c r="BA20" s="355"/>
      <c r="BB20" s="355"/>
      <c r="BC20" s="355"/>
      <c r="BD20" s="106"/>
    </row>
    <row r="21" spans="4:58" ht="12" customHeight="1" x14ac:dyDescent="0.3">
      <c r="D21" s="286"/>
      <c r="E21" s="286"/>
      <c r="F21" s="286"/>
      <c r="G21" s="286"/>
      <c r="H21" s="286"/>
      <c r="I21" s="286"/>
      <c r="J21" s="286"/>
      <c r="K21" s="286"/>
      <c r="L21" s="286"/>
      <c r="M21" s="96"/>
      <c r="N21" s="96"/>
      <c r="O21" s="96"/>
      <c r="P21" s="96"/>
      <c r="Q21" s="96"/>
      <c r="R21" s="128"/>
      <c r="S21" s="127"/>
      <c r="T21" s="127"/>
      <c r="U21" s="127"/>
      <c r="V21" s="127"/>
      <c r="X21" s="128"/>
      <c r="Y21" s="127"/>
      <c r="Z21" s="127"/>
      <c r="AA21" s="127"/>
      <c r="AB21" s="127"/>
      <c r="AD21" s="126"/>
      <c r="AE21" s="125"/>
      <c r="AF21" s="125"/>
      <c r="AG21" s="125"/>
      <c r="AH21" s="125"/>
      <c r="AI21" s="125"/>
      <c r="AJ21" s="125"/>
      <c r="AK21" s="125"/>
      <c r="AL21" s="125"/>
      <c r="AM21" s="125"/>
      <c r="AN21" s="125"/>
      <c r="AO21" s="125"/>
      <c r="AP21" s="125"/>
      <c r="AQ21" s="125"/>
      <c r="AR21" s="125"/>
      <c r="AS21" s="125"/>
      <c r="AT21" s="127"/>
      <c r="AU21" s="127"/>
      <c r="AV21" s="127"/>
    </row>
    <row r="22" spans="4:58" ht="12" customHeight="1" x14ac:dyDescent="0.3">
      <c r="R22" s="127"/>
      <c r="S22" s="127"/>
      <c r="T22" s="127"/>
      <c r="U22" s="127"/>
      <c r="V22" s="127"/>
      <c r="X22" s="127"/>
      <c r="Y22" s="127"/>
      <c r="Z22" s="127"/>
      <c r="AA22" s="127"/>
      <c r="AB22" s="127"/>
      <c r="AD22" s="126"/>
      <c r="AE22" s="125"/>
      <c r="AF22" s="125"/>
      <c r="AG22" s="125"/>
      <c r="AH22" s="125"/>
      <c r="AI22" s="125"/>
      <c r="AJ22" s="125"/>
      <c r="AK22" s="125"/>
      <c r="AL22" s="125"/>
      <c r="AM22" s="125"/>
      <c r="AN22" s="125"/>
      <c r="AO22" s="125"/>
      <c r="AP22" s="125"/>
      <c r="AQ22" s="125"/>
      <c r="AR22" s="125"/>
      <c r="AS22" s="125"/>
      <c r="AT22" s="127"/>
      <c r="AZ22" s="355"/>
      <c r="BA22" s="355"/>
    </row>
    <row r="23" spans="4:58" ht="12" customHeight="1" x14ac:dyDescent="0.3">
      <c r="D23" s="382" t="str">
        <f>Thématiques!E50</f>
        <v>Ateliers (comportant 1 ou plusieurs séances)</v>
      </c>
      <c r="E23" s="382"/>
      <c r="F23" s="382"/>
      <c r="G23" s="382"/>
      <c r="H23" s="382"/>
      <c r="I23" s="382"/>
      <c r="J23" s="382"/>
      <c r="K23" s="382"/>
      <c r="L23" s="382"/>
      <c r="M23" s="382"/>
      <c r="N23" s="382"/>
      <c r="O23" s="382"/>
      <c r="P23" s="382"/>
      <c r="R23" s="383">
        <f>Thématiques!T50</f>
        <v>0</v>
      </c>
      <c r="S23" s="383"/>
      <c r="T23" s="383"/>
      <c r="U23" s="383"/>
      <c r="V23" s="383"/>
      <c r="X23" s="384">
        <f>SUM(AE23:AS24)</f>
        <v>9</v>
      </c>
      <c r="Y23" s="384"/>
      <c r="Z23" s="384"/>
      <c r="AA23" s="384"/>
      <c r="AB23" s="384"/>
      <c r="AC23" s="385" t="str">
        <f>IF(R23=0,"",X23/R23)</f>
        <v/>
      </c>
      <c r="AD23" s="385"/>
      <c r="AE23" s="388">
        <v>9</v>
      </c>
      <c r="AF23" s="388"/>
      <c r="AG23" s="388"/>
      <c r="AH23" s="388"/>
      <c r="AI23" s="388"/>
      <c r="AJ23" s="389"/>
      <c r="AK23" s="389"/>
      <c r="AL23" s="389"/>
      <c r="AM23" s="389"/>
      <c r="AN23" s="389"/>
      <c r="AO23" s="389"/>
      <c r="AP23" s="389"/>
      <c r="AQ23" s="389"/>
      <c r="AR23" s="389"/>
      <c r="AS23" s="389"/>
      <c r="AZ23" s="355"/>
      <c r="BA23" s="355"/>
    </row>
    <row r="24" spans="4:58" ht="12" customHeight="1" x14ac:dyDescent="0.3">
      <c r="D24" s="382"/>
      <c r="E24" s="382"/>
      <c r="F24" s="382"/>
      <c r="G24" s="382"/>
      <c r="H24" s="382"/>
      <c r="I24" s="382"/>
      <c r="J24" s="382"/>
      <c r="K24" s="382"/>
      <c r="L24" s="382"/>
      <c r="M24" s="382"/>
      <c r="N24" s="382"/>
      <c r="O24" s="382"/>
      <c r="P24" s="382"/>
      <c r="R24" s="383"/>
      <c r="S24" s="383"/>
      <c r="T24" s="383"/>
      <c r="U24" s="383"/>
      <c r="V24" s="383"/>
      <c r="X24" s="384"/>
      <c r="Y24" s="384"/>
      <c r="Z24" s="384"/>
      <c r="AA24" s="384"/>
      <c r="AB24" s="384"/>
      <c r="AC24" s="385"/>
      <c r="AD24" s="385"/>
      <c r="AE24" s="388"/>
      <c r="AF24" s="388"/>
      <c r="AG24" s="388"/>
      <c r="AH24" s="388"/>
      <c r="AI24" s="388"/>
      <c r="AJ24" s="389"/>
      <c r="AK24" s="389"/>
      <c r="AL24" s="389"/>
      <c r="AM24" s="389"/>
      <c r="AN24" s="389"/>
      <c r="AO24" s="389"/>
      <c r="AP24" s="389"/>
      <c r="AQ24" s="389"/>
      <c r="AR24" s="389"/>
      <c r="AS24" s="389"/>
      <c r="AW24" s="129"/>
      <c r="AX24" s="129"/>
    </row>
    <row r="25" spans="4:58" ht="12" customHeight="1" x14ac:dyDescent="0.3">
      <c r="R25" s="127"/>
      <c r="S25" s="127"/>
      <c r="T25" s="127"/>
      <c r="U25" s="127"/>
      <c r="V25" s="127"/>
      <c r="X25" s="127"/>
      <c r="Y25" s="127"/>
      <c r="Z25" s="127"/>
      <c r="AA25" s="127"/>
      <c r="AB25" s="127"/>
      <c r="AD25" s="126"/>
      <c r="AE25" s="126"/>
      <c r="AF25" s="126"/>
      <c r="AG25" s="126"/>
      <c r="AH25" s="126"/>
      <c r="AI25" s="126"/>
      <c r="AJ25" s="126"/>
      <c r="AK25" s="126"/>
      <c r="AL25" s="126"/>
      <c r="AM25" s="126"/>
      <c r="AN25" s="126"/>
      <c r="AO25" s="126"/>
      <c r="AP25" s="126"/>
      <c r="AQ25" s="126"/>
      <c r="AR25" s="126"/>
      <c r="AS25" s="126"/>
    </row>
    <row r="26" spans="4:58" ht="12" customHeight="1" x14ac:dyDescent="0.3">
      <c r="D26" s="382" t="str">
        <f>Thématiques!E53</f>
        <v>Théâtre/ciné débat</v>
      </c>
      <c r="E26" s="382"/>
      <c r="F26" s="382"/>
      <c r="G26" s="382"/>
      <c r="H26" s="382"/>
      <c r="I26" s="382"/>
      <c r="J26" s="382"/>
      <c r="K26" s="382"/>
      <c r="L26" s="382"/>
      <c r="M26" s="382"/>
      <c r="N26" s="382"/>
      <c r="O26" s="382"/>
      <c r="P26" s="382"/>
      <c r="R26" s="383">
        <f>Thématiques!T53</f>
        <v>0</v>
      </c>
      <c r="S26" s="383"/>
      <c r="T26" s="383"/>
      <c r="U26" s="383"/>
      <c r="V26" s="383"/>
      <c r="X26" s="384">
        <f>SUM(AE26:AS27)</f>
        <v>10</v>
      </c>
      <c r="Y26" s="384"/>
      <c r="Z26" s="384"/>
      <c r="AA26" s="384"/>
      <c r="AB26" s="384"/>
      <c r="AC26" s="385" t="str">
        <f>IF(R26=0,"",X26/R26)</f>
        <v/>
      </c>
      <c r="AD26" s="385"/>
      <c r="AE26" s="386">
        <v>10</v>
      </c>
      <c r="AF26" s="386"/>
      <c r="AG26" s="386"/>
      <c r="AH26" s="386"/>
      <c r="AI26" s="386"/>
      <c r="AJ26" s="387"/>
      <c r="AK26" s="387"/>
      <c r="AL26" s="387"/>
      <c r="AM26" s="387"/>
      <c r="AN26" s="387"/>
      <c r="AO26" s="387"/>
      <c r="AP26" s="387"/>
      <c r="AQ26" s="387"/>
      <c r="AR26" s="387"/>
      <c r="AS26" s="387"/>
    </row>
    <row r="27" spans="4:58" ht="12" customHeight="1" x14ac:dyDescent="0.3">
      <c r="D27" s="382"/>
      <c r="E27" s="382"/>
      <c r="F27" s="382"/>
      <c r="G27" s="382"/>
      <c r="H27" s="382"/>
      <c r="I27" s="382"/>
      <c r="J27" s="382"/>
      <c r="K27" s="382"/>
      <c r="L27" s="382"/>
      <c r="M27" s="382"/>
      <c r="N27" s="382"/>
      <c r="O27" s="382"/>
      <c r="P27" s="382"/>
      <c r="R27" s="383"/>
      <c r="S27" s="383"/>
      <c r="T27" s="383"/>
      <c r="U27" s="383"/>
      <c r="V27" s="383"/>
      <c r="X27" s="384"/>
      <c r="Y27" s="384"/>
      <c r="Z27" s="384"/>
      <c r="AA27" s="384"/>
      <c r="AB27" s="384"/>
      <c r="AC27" s="385"/>
      <c r="AD27" s="385"/>
      <c r="AE27" s="386"/>
      <c r="AF27" s="386"/>
      <c r="AG27" s="386"/>
      <c r="AH27" s="386"/>
      <c r="AI27" s="386"/>
      <c r="AJ27" s="387"/>
      <c r="AK27" s="387"/>
      <c r="AL27" s="387"/>
      <c r="AM27" s="387"/>
      <c r="AN27" s="387"/>
      <c r="AO27" s="387"/>
      <c r="AP27" s="387"/>
      <c r="AQ27" s="387"/>
      <c r="AR27" s="387"/>
      <c r="AS27" s="387"/>
      <c r="AW27" s="129"/>
      <c r="AX27" s="129"/>
      <c r="AY27" s="129"/>
      <c r="AZ27" s="129"/>
      <c r="BA27" s="129"/>
      <c r="BB27" s="129"/>
      <c r="BC27" s="129"/>
      <c r="BD27" s="129"/>
      <c r="BE27" s="129"/>
    </row>
    <row r="28" spans="4:58" ht="12" customHeight="1" x14ac:dyDescent="0.3">
      <c r="R28" s="127"/>
      <c r="S28" s="127"/>
      <c r="T28" s="127"/>
      <c r="U28" s="127"/>
      <c r="V28" s="127"/>
      <c r="X28" s="127"/>
      <c r="Y28" s="127"/>
      <c r="Z28" s="127"/>
      <c r="AA28" s="127"/>
      <c r="AB28" s="127"/>
      <c r="AD28" s="126"/>
      <c r="AE28" s="126"/>
      <c r="AF28" s="126"/>
      <c r="AG28" s="126"/>
      <c r="AH28" s="126"/>
      <c r="AI28" s="126"/>
      <c r="AJ28" s="126"/>
      <c r="AK28" s="126"/>
      <c r="AL28" s="126"/>
      <c r="AM28" s="126"/>
      <c r="AN28" s="126"/>
      <c r="AO28" s="126"/>
      <c r="AP28" s="126"/>
      <c r="AQ28" s="126"/>
      <c r="AR28" s="126"/>
      <c r="AS28" s="126"/>
    </row>
    <row r="29" spans="4:58" ht="12" customHeight="1" x14ac:dyDescent="0.3">
      <c r="D29" s="382" t="str">
        <f>Thématiques!E56</f>
        <v>Forum</v>
      </c>
      <c r="E29" s="382"/>
      <c r="F29" s="382"/>
      <c r="G29" s="382"/>
      <c r="H29" s="382"/>
      <c r="I29" s="382"/>
      <c r="J29" s="382"/>
      <c r="K29" s="382"/>
      <c r="L29" s="382"/>
      <c r="M29" s="382"/>
      <c r="N29" s="382"/>
      <c r="O29" s="382"/>
      <c r="P29" s="382"/>
      <c r="R29" s="383">
        <f>Thématiques!T56</f>
        <v>0</v>
      </c>
      <c r="S29" s="383"/>
      <c r="T29" s="383"/>
      <c r="U29" s="383"/>
      <c r="V29" s="383"/>
      <c r="X29" s="384">
        <f>SUM(AE29:AS30)</f>
        <v>11</v>
      </c>
      <c r="Y29" s="384"/>
      <c r="Z29" s="384"/>
      <c r="AA29" s="384"/>
      <c r="AB29" s="384"/>
      <c r="AC29" s="385" t="str">
        <f>IF(R29=0,"",X29/R29)</f>
        <v/>
      </c>
      <c r="AD29" s="385"/>
      <c r="AE29" s="386">
        <v>11</v>
      </c>
      <c r="AF29" s="386"/>
      <c r="AG29" s="386"/>
      <c r="AH29" s="386"/>
      <c r="AI29" s="386"/>
      <c r="AJ29" s="387"/>
      <c r="AK29" s="387"/>
      <c r="AL29" s="387"/>
      <c r="AM29" s="387"/>
      <c r="AN29" s="387"/>
      <c r="AO29" s="387"/>
      <c r="AP29" s="387"/>
      <c r="AQ29" s="387"/>
      <c r="AR29" s="387"/>
      <c r="AS29" s="387"/>
    </row>
    <row r="30" spans="4:58" ht="12" customHeight="1" x14ac:dyDescent="0.3">
      <c r="D30" s="382"/>
      <c r="E30" s="382"/>
      <c r="F30" s="382"/>
      <c r="G30" s="382"/>
      <c r="H30" s="382"/>
      <c r="I30" s="382"/>
      <c r="J30" s="382"/>
      <c r="K30" s="382"/>
      <c r="L30" s="382"/>
      <c r="M30" s="382"/>
      <c r="N30" s="382"/>
      <c r="O30" s="382"/>
      <c r="P30" s="382"/>
      <c r="R30" s="383"/>
      <c r="S30" s="383"/>
      <c r="T30" s="383"/>
      <c r="U30" s="383"/>
      <c r="V30" s="383"/>
      <c r="X30" s="384"/>
      <c r="Y30" s="384"/>
      <c r="Z30" s="384"/>
      <c r="AA30" s="384"/>
      <c r="AB30" s="384"/>
      <c r="AC30" s="385"/>
      <c r="AD30" s="385"/>
      <c r="AE30" s="386"/>
      <c r="AF30" s="386"/>
      <c r="AG30" s="386"/>
      <c r="AH30" s="386"/>
      <c r="AI30" s="386"/>
      <c r="AJ30" s="387"/>
      <c r="AK30" s="387"/>
      <c r="AL30" s="387"/>
      <c r="AM30" s="387"/>
      <c r="AN30" s="387"/>
      <c r="AO30" s="387"/>
      <c r="AP30" s="387"/>
      <c r="AQ30" s="387"/>
      <c r="AR30" s="387"/>
      <c r="AS30" s="387"/>
      <c r="AW30" s="129"/>
      <c r="AX30" s="129"/>
      <c r="AY30" s="129"/>
      <c r="AZ30" s="129"/>
      <c r="BF30" s="130"/>
    </row>
    <row r="31" spans="4:58" ht="12" customHeight="1" x14ac:dyDescent="0.3">
      <c r="R31" s="127"/>
      <c r="S31" s="127"/>
      <c r="T31" s="127"/>
      <c r="U31" s="127"/>
      <c r="V31" s="127"/>
      <c r="X31" s="127"/>
      <c r="Y31" s="127"/>
      <c r="Z31" s="127"/>
      <c r="AA31" s="127"/>
      <c r="AB31" s="127"/>
      <c r="AD31" s="126"/>
      <c r="AE31" s="126"/>
      <c r="AF31" s="126"/>
      <c r="AG31" s="126"/>
      <c r="AH31" s="126"/>
      <c r="AI31" s="126"/>
      <c r="AJ31" s="126"/>
      <c r="AK31" s="126"/>
      <c r="AL31" s="126"/>
      <c r="AM31" s="126"/>
      <c r="AN31" s="126"/>
      <c r="AO31" s="126"/>
      <c r="AP31" s="126"/>
      <c r="AQ31" s="126"/>
      <c r="AR31" s="126"/>
      <c r="AS31" s="126"/>
    </row>
    <row r="32" spans="4:58" ht="12" customHeight="1" x14ac:dyDescent="0.3">
      <c r="D32" s="382" t="str">
        <f>Thématiques!E59</f>
        <v>Réunion d’information</v>
      </c>
      <c r="E32" s="382"/>
      <c r="F32" s="382"/>
      <c r="G32" s="382"/>
      <c r="H32" s="382"/>
      <c r="I32" s="382"/>
      <c r="J32" s="382"/>
      <c r="K32" s="382"/>
      <c r="L32" s="382"/>
      <c r="M32" s="382"/>
      <c r="N32" s="382"/>
      <c r="O32" s="382"/>
      <c r="P32" s="382"/>
      <c r="R32" s="383">
        <f>Thématiques!T59</f>
        <v>0</v>
      </c>
      <c r="S32" s="383"/>
      <c r="T32" s="383"/>
      <c r="U32" s="383"/>
      <c r="V32" s="383"/>
      <c r="X32" s="384">
        <f>SUM(AE32:AS33)</f>
        <v>12</v>
      </c>
      <c r="Y32" s="384"/>
      <c r="Z32" s="384"/>
      <c r="AA32" s="384"/>
      <c r="AB32" s="384"/>
      <c r="AC32" s="385" t="str">
        <f>IF(R32=0,"",X32/R32)</f>
        <v/>
      </c>
      <c r="AD32" s="385"/>
      <c r="AE32" s="386">
        <v>12</v>
      </c>
      <c r="AF32" s="386"/>
      <c r="AG32" s="386"/>
      <c r="AH32" s="386"/>
      <c r="AI32" s="386"/>
      <c r="AJ32" s="387"/>
      <c r="AK32" s="387"/>
      <c r="AL32" s="387"/>
      <c r="AM32" s="387"/>
      <c r="AN32" s="387"/>
      <c r="AO32" s="387"/>
      <c r="AP32" s="387"/>
      <c r="AQ32" s="387"/>
      <c r="AR32" s="387"/>
      <c r="AS32" s="387"/>
    </row>
    <row r="33" spans="1:52" ht="12" customHeight="1" x14ac:dyDescent="0.3">
      <c r="D33" s="382"/>
      <c r="E33" s="382"/>
      <c r="F33" s="382"/>
      <c r="G33" s="382"/>
      <c r="H33" s="382"/>
      <c r="I33" s="382"/>
      <c r="J33" s="382"/>
      <c r="K33" s="382"/>
      <c r="L33" s="382"/>
      <c r="M33" s="382"/>
      <c r="N33" s="382"/>
      <c r="O33" s="382"/>
      <c r="P33" s="382"/>
      <c r="R33" s="383"/>
      <c r="S33" s="383"/>
      <c r="T33" s="383"/>
      <c r="U33" s="383"/>
      <c r="V33" s="383"/>
      <c r="X33" s="384"/>
      <c r="Y33" s="384"/>
      <c r="Z33" s="384"/>
      <c r="AA33" s="384"/>
      <c r="AB33" s="384"/>
      <c r="AC33" s="385"/>
      <c r="AD33" s="385"/>
      <c r="AE33" s="386"/>
      <c r="AF33" s="386"/>
      <c r="AG33" s="386"/>
      <c r="AH33" s="386"/>
      <c r="AI33" s="386"/>
      <c r="AJ33" s="387"/>
      <c r="AK33" s="387"/>
      <c r="AL33" s="387"/>
      <c r="AM33" s="387"/>
      <c r="AN33" s="387"/>
      <c r="AO33" s="387"/>
      <c r="AP33" s="387"/>
      <c r="AQ33" s="387"/>
      <c r="AR33" s="387"/>
      <c r="AS33" s="387"/>
      <c r="AX33" s="129"/>
      <c r="AY33" s="129"/>
      <c r="AZ33" s="129"/>
    </row>
    <row r="34" spans="1:52" ht="12" customHeight="1" x14ac:dyDescent="0.3">
      <c r="R34" s="127"/>
      <c r="S34" s="127"/>
      <c r="T34" s="127"/>
      <c r="U34" s="127"/>
      <c r="V34" s="127"/>
      <c r="X34" s="127"/>
      <c r="Y34" s="127"/>
      <c r="Z34" s="127"/>
      <c r="AA34" s="127"/>
      <c r="AB34" s="127"/>
      <c r="AD34" s="126"/>
      <c r="AE34" s="126"/>
      <c r="AF34" s="126"/>
      <c r="AG34" s="126"/>
      <c r="AH34" s="126"/>
      <c r="AI34" s="126"/>
      <c r="AJ34" s="126"/>
      <c r="AK34" s="126"/>
      <c r="AL34" s="126"/>
      <c r="AM34" s="126"/>
      <c r="AN34" s="126"/>
      <c r="AO34" s="126"/>
      <c r="AP34" s="126"/>
      <c r="AQ34" s="126"/>
      <c r="AR34" s="126"/>
      <c r="AS34" s="126"/>
    </row>
    <row r="35" spans="1:52" ht="12" customHeight="1" x14ac:dyDescent="0.3">
      <c r="D35" s="382" t="str">
        <f>Thématiques!E62</f>
        <v>Conférence</v>
      </c>
      <c r="E35" s="382"/>
      <c r="F35" s="382"/>
      <c r="G35" s="382"/>
      <c r="H35" s="382"/>
      <c r="I35" s="382"/>
      <c r="J35" s="382"/>
      <c r="K35" s="382"/>
      <c r="L35" s="382"/>
      <c r="M35" s="382"/>
      <c r="N35" s="382"/>
      <c r="O35" s="382"/>
      <c r="P35" s="382"/>
      <c r="R35" s="383">
        <f>Thématiques!T62</f>
        <v>0</v>
      </c>
      <c r="S35" s="383"/>
      <c r="T35" s="383"/>
      <c r="U35" s="383"/>
      <c r="V35" s="383"/>
      <c r="X35" s="384">
        <f>SUM(AE35:AS36)</f>
        <v>13</v>
      </c>
      <c r="Y35" s="384"/>
      <c r="Z35" s="384"/>
      <c r="AA35" s="384"/>
      <c r="AB35" s="384"/>
      <c r="AC35" s="385" t="str">
        <f>IF(R35=0,"",X35/R35)</f>
        <v/>
      </c>
      <c r="AD35" s="385"/>
      <c r="AE35" s="386">
        <v>13</v>
      </c>
      <c r="AF35" s="386"/>
      <c r="AG35" s="386"/>
      <c r="AH35" s="386"/>
      <c r="AI35" s="386"/>
      <c r="AJ35" s="387"/>
      <c r="AK35" s="387"/>
      <c r="AL35" s="387"/>
      <c r="AM35" s="387"/>
      <c r="AN35" s="387"/>
      <c r="AO35" s="387"/>
      <c r="AP35" s="387"/>
      <c r="AQ35" s="387"/>
      <c r="AR35" s="387"/>
      <c r="AS35" s="387"/>
    </row>
    <row r="36" spans="1:52" ht="12" customHeight="1" x14ac:dyDescent="0.3">
      <c r="D36" s="382"/>
      <c r="E36" s="382"/>
      <c r="F36" s="382"/>
      <c r="G36" s="382"/>
      <c r="H36" s="382"/>
      <c r="I36" s="382"/>
      <c r="J36" s="382"/>
      <c r="K36" s="382"/>
      <c r="L36" s="382"/>
      <c r="M36" s="382"/>
      <c r="N36" s="382"/>
      <c r="O36" s="382"/>
      <c r="P36" s="382"/>
      <c r="R36" s="383"/>
      <c r="S36" s="383"/>
      <c r="T36" s="383"/>
      <c r="U36" s="383"/>
      <c r="V36" s="383"/>
      <c r="X36" s="384"/>
      <c r="Y36" s="384"/>
      <c r="Z36" s="384"/>
      <c r="AA36" s="384"/>
      <c r="AB36" s="384"/>
      <c r="AC36" s="385"/>
      <c r="AD36" s="385"/>
      <c r="AE36" s="386"/>
      <c r="AF36" s="386"/>
      <c r="AG36" s="386"/>
      <c r="AH36" s="386"/>
      <c r="AI36" s="386"/>
      <c r="AJ36" s="387"/>
      <c r="AK36" s="387"/>
      <c r="AL36" s="387"/>
      <c r="AM36" s="387"/>
      <c r="AN36" s="387"/>
      <c r="AO36" s="387"/>
      <c r="AP36" s="387"/>
      <c r="AQ36" s="387"/>
      <c r="AR36" s="387"/>
      <c r="AS36" s="387"/>
      <c r="AW36" s="129"/>
      <c r="AX36" s="129"/>
    </row>
    <row r="37" spans="1:52" ht="12" customHeight="1" x14ac:dyDescent="0.3">
      <c r="R37" s="127"/>
      <c r="S37" s="127"/>
      <c r="T37" s="127"/>
      <c r="U37" s="127"/>
      <c r="V37" s="127"/>
      <c r="X37" s="127"/>
      <c r="Y37" s="127"/>
      <c r="Z37" s="127"/>
      <c r="AA37" s="127"/>
      <c r="AB37" s="127"/>
      <c r="AD37" s="126"/>
      <c r="AE37" s="126"/>
      <c r="AF37" s="126"/>
      <c r="AG37" s="126"/>
      <c r="AH37" s="126"/>
      <c r="AI37" s="126"/>
      <c r="AJ37" s="126"/>
      <c r="AK37" s="126"/>
      <c r="AL37" s="126"/>
      <c r="AM37" s="126"/>
      <c r="AN37" s="126"/>
      <c r="AO37" s="126"/>
      <c r="AP37" s="126"/>
      <c r="AQ37" s="126"/>
      <c r="AR37" s="126"/>
      <c r="AS37" s="126"/>
    </row>
    <row r="38" spans="1:52" ht="12" customHeight="1" x14ac:dyDescent="0.3">
      <c r="D38" s="382" t="str">
        <f>Thématiques!E65</f>
        <v>Formation</v>
      </c>
      <c r="E38" s="382"/>
      <c r="F38" s="382"/>
      <c r="G38" s="382"/>
      <c r="H38" s="382"/>
      <c r="I38" s="382"/>
      <c r="J38" s="382"/>
      <c r="K38" s="382"/>
      <c r="L38" s="382"/>
      <c r="M38" s="382"/>
      <c r="N38" s="382"/>
      <c r="O38" s="382"/>
      <c r="P38" s="382"/>
      <c r="R38" s="383">
        <f>Thématiques!T65</f>
        <v>0</v>
      </c>
      <c r="S38" s="383"/>
      <c r="T38" s="383"/>
      <c r="U38" s="383"/>
      <c r="V38" s="383"/>
      <c r="X38" s="384">
        <f>SUM(AE38:AS39)</f>
        <v>14</v>
      </c>
      <c r="Y38" s="384"/>
      <c r="Z38" s="384"/>
      <c r="AA38" s="384"/>
      <c r="AB38" s="384"/>
      <c r="AC38" s="385" t="str">
        <f>IF(R38=0,"",X38/R38)</f>
        <v/>
      </c>
      <c r="AD38" s="385"/>
      <c r="AE38" s="386">
        <v>14</v>
      </c>
      <c r="AF38" s="386"/>
      <c r="AG38" s="386"/>
      <c r="AH38" s="386"/>
      <c r="AI38" s="386"/>
      <c r="AJ38" s="387"/>
      <c r="AK38" s="387"/>
      <c r="AL38" s="387"/>
      <c r="AM38" s="387"/>
      <c r="AN38" s="387"/>
      <c r="AO38" s="387"/>
      <c r="AP38" s="387"/>
      <c r="AQ38" s="387"/>
      <c r="AR38" s="387"/>
      <c r="AS38" s="387"/>
    </row>
    <row r="39" spans="1:52" ht="12" customHeight="1" x14ac:dyDescent="0.3">
      <c r="D39" s="382"/>
      <c r="E39" s="382"/>
      <c r="F39" s="382"/>
      <c r="G39" s="382"/>
      <c r="H39" s="382"/>
      <c r="I39" s="382"/>
      <c r="J39" s="382"/>
      <c r="K39" s="382"/>
      <c r="L39" s="382"/>
      <c r="M39" s="382"/>
      <c r="N39" s="382"/>
      <c r="O39" s="382"/>
      <c r="P39" s="382"/>
      <c r="R39" s="383"/>
      <c r="S39" s="383"/>
      <c r="T39" s="383"/>
      <c r="U39" s="383"/>
      <c r="V39" s="383"/>
      <c r="X39" s="384"/>
      <c r="Y39" s="384"/>
      <c r="Z39" s="384"/>
      <c r="AA39" s="384"/>
      <c r="AB39" s="384"/>
      <c r="AC39" s="385"/>
      <c r="AD39" s="385"/>
      <c r="AE39" s="386"/>
      <c r="AF39" s="386"/>
      <c r="AG39" s="386"/>
      <c r="AH39" s="386"/>
      <c r="AI39" s="386"/>
      <c r="AJ39" s="387"/>
      <c r="AK39" s="387"/>
      <c r="AL39" s="387"/>
      <c r="AM39" s="387"/>
      <c r="AN39" s="387"/>
      <c r="AO39" s="387"/>
      <c r="AP39" s="387"/>
      <c r="AQ39" s="387"/>
      <c r="AR39" s="387"/>
      <c r="AS39" s="387"/>
    </row>
    <row r="40" spans="1:52" ht="12" customHeight="1" x14ac:dyDescent="0.3">
      <c r="R40" s="127"/>
      <c r="S40" s="127"/>
      <c r="T40" s="127"/>
      <c r="U40" s="127"/>
      <c r="V40" s="127"/>
      <c r="X40" s="127"/>
      <c r="Y40" s="127"/>
      <c r="Z40" s="127"/>
      <c r="AA40" s="127"/>
      <c r="AB40" s="127"/>
      <c r="AD40" s="126"/>
      <c r="AE40" s="126"/>
      <c r="AF40" s="126"/>
      <c r="AG40" s="126"/>
      <c r="AH40" s="126"/>
      <c r="AI40" s="126"/>
      <c r="AJ40" s="126"/>
      <c r="AK40" s="126"/>
      <c r="AL40" s="126"/>
      <c r="AM40" s="126"/>
      <c r="AN40" s="126"/>
      <c r="AO40" s="126"/>
      <c r="AP40" s="126"/>
      <c r="AQ40" s="126"/>
      <c r="AR40" s="126"/>
      <c r="AS40" s="126"/>
    </row>
    <row r="41" spans="1:52" ht="12" customHeight="1" x14ac:dyDescent="0.3">
      <c r="D41" s="382" t="str">
        <f>Thématiques!E68</f>
        <v>Bilan prévention</v>
      </c>
      <c r="E41" s="382"/>
      <c r="F41" s="382"/>
      <c r="G41" s="382"/>
      <c r="H41" s="382"/>
      <c r="I41" s="382"/>
      <c r="J41" s="382"/>
      <c r="K41" s="382"/>
      <c r="L41" s="382"/>
      <c r="M41" s="382"/>
      <c r="N41" s="382"/>
      <c r="O41" s="382"/>
      <c r="P41" s="382"/>
      <c r="R41" s="383">
        <f>Thématiques!T68</f>
        <v>0</v>
      </c>
      <c r="S41" s="383"/>
      <c r="T41" s="383"/>
      <c r="U41" s="383"/>
      <c r="V41" s="383"/>
      <c r="X41" s="384">
        <f>SUM(AE41:AS42)</f>
        <v>15</v>
      </c>
      <c r="Y41" s="384"/>
      <c r="Z41" s="384"/>
      <c r="AA41" s="384"/>
      <c r="AB41" s="384"/>
      <c r="AC41" s="385" t="str">
        <f>IF(R41=0,"",X41/R41)</f>
        <v/>
      </c>
      <c r="AD41" s="385"/>
      <c r="AE41" s="386">
        <v>15</v>
      </c>
      <c r="AF41" s="386"/>
      <c r="AG41" s="386"/>
      <c r="AH41" s="386"/>
      <c r="AI41" s="386"/>
      <c r="AJ41" s="387"/>
      <c r="AK41" s="387"/>
      <c r="AL41" s="387"/>
      <c r="AM41" s="387"/>
      <c r="AN41" s="387"/>
      <c r="AO41" s="387"/>
      <c r="AP41" s="387"/>
      <c r="AQ41" s="387"/>
      <c r="AR41" s="387"/>
      <c r="AS41" s="387"/>
    </row>
    <row r="42" spans="1:52" ht="12" customHeight="1" x14ac:dyDescent="0.3">
      <c r="D42" s="382"/>
      <c r="E42" s="382"/>
      <c r="F42" s="382"/>
      <c r="G42" s="382"/>
      <c r="H42" s="382"/>
      <c r="I42" s="382"/>
      <c r="J42" s="382"/>
      <c r="K42" s="382"/>
      <c r="L42" s="382"/>
      <c r="M42" s="382"/>
      <c r="N42" s="382"/>
      <c r="O42" s="382"/>
      <c r="P42" s="382"/>
      <c r="R42" s="383"/>
      <c r="S42" s="383"/>
      <c r="T42" s="383"/>
      <c r="U42" s="383"/>
      <c r="V42" s="383"/>
      <c r="X42" s="384"/>
      <c r="Y42" s="384"/>
      <c r="Z42" s="384"/>
      <c r="AA42" s="384"/>
      <c r="AB42" s="384"/>
      <c r="AC42" s="385"/>
      <c r="AD42" s="385"/>
      <c r="AE42" s="386"/>
      <c r="AF42" s="386"/>
      <c r="AG42" s="386"/>
      <c r="AH42" s="386"/>
      <c r="AI42" s="386"/>
      <c r="AJ42" s="387"/>
      <c r="AK42" s="387"/>
      <c r="AL42" s="387"/>
      <c r="AM42" s="387"/>
      <c r="AN42" s="387"/>
      <c r="AO42" s="387"/>
      <c r="AP42" s="387"/>
      <c r="AQ42" s="387"/>
      <c r="AR42" s="387"/>
      <c r="AS42" s="387"/>
    </row>
    <row r="43" spans="1:52" ht="12" customHeight="1" x14ac:dyDescent="0.3">
      <c r="R43" s="127"/>
      <c r="S43" s="127"/>
      <c r="T43" s="127"/>
      <c r="U43" s="127"/>
      <c r="V43" s="127"/>
      <c r="X43" s="127"/>
      <c r="Y43" s="127"/>
      <c r="Z43" s="127"/>
      <c r="AA43" s="127"/>
      <c r="AB43" s="127"/>
      <c r="AD43" s="126"/>
      <c r="AE43" s="126"/>
      <c r="AF43" s="126"/>
      <c r="AG43" s="126"/>
      <c r="AH43" s="126"/>
      <c r="AI43" s="126"/>
      <c r="AJ43" s="126"/>
      <c r="AK43" s="126"/>
      <c r="AL43" s="126"/>
      <c r="AM43" s="126"/>
      <c r="AN43" s="126"/>
      <c r="AO43" s="126"/>
      <c r="AP43" s="126"/>
      <c r="AQ43" s="126"/>
      <c r="AR43" s="126"/>
      <c r="AS43" s="126"/>
    </row>
    <row r="44" spans="1:52" ht="12" customHeight="1" x14ac:dyDescent="0.3">
      <c r="D44" s="382" t="str">
        <f>Thématiques!E71</f>
        <v>Autres : précisez</v>
      </c>
      <c r="E44" s="382"/>
      <c r="F44" s="382"/>
      <c r="G44" s="382"/>
      <c r="H44" s="382"/>
      <c r="I44" s="382"/>
      <c r="J44" s="382"/>
      <c r="K44" s="382"/>
      <c r="L44" s="382"/>
      <c r="M44" s="382"/>
      <c r="N44" s="382"/>
      <c r="O44" s="382"/>
      <c r="P44" s="382"/>
      <c r="R44" s="383">
        <f>Thématiques!T71</f>
        <v>0</v>
      </c>
      <c r="S44" s="383"/>
      <c r="T44" s="383"/>
      <c r="U44" s="383"/>
      <c r="V44" s="383"/>
      <c r="X44" s="384">
        <f>SUM(AE44:AS45)</f>
        <v>16</v>
      </c>
      <c r="Y44" s="384"/>
      <c r="Z44" s="384"/>
      <c r="AA44" s="384"/>
      <c r="AB44" s="384"/>
      <c r="AC44" s="385" t="str">
        <f>IF(R44=0,"",X44/R44)</f>
        <v/>
      </c>
      <c r="AD44" s="385"/>
      <c r="AE44" s="386">
        <v>16</v>
      </c>
      <c r="AF44" s="386"/>
      <c r="AG44" s="386"/>
      <c r="AH44" s="386"/>
      <c r="AI44" s="386"/>
      <c r="AJ44" s="387"/>
      <c r="AK44" s="387"/>
      <c r="AL44" s="387"/>
      <c r="AM44" s="387"/>
      <c r="AN44" s="387"/>
      <c r="AO44" s="387"/>
      <c r="AP44" s="387"/>
      <c r="AQ44" s="387"/>
      <c r="AR44" s="387"/>
      <c r="AS44" s="387"/>
    </row>
    <row r="45" spans="1:52" ht="12" customHeight="1" x14ac:dyDescent="0.3">
      <c r="D45" s="382"/>
      <c r="E45" s="382"/>
      <c r="F45" s="382"/>
      <c r="G45" s="382"/>
      <c r="H45" s="382"/>
      <c r="I45" s="382"/>
      <c r="J45" s="382"/>
      <c r="K45" s="382"/>
      <c r="L45" s="382"/>
      <c r="M45" s="382"/>
      <c r="N45" s="382"/>
      <c r="O45" s="382"/>
      <c r="P45" s="382"/>
      <c r="R45" s="383"/>
      <c r="S45" s="383"/>
      <c r="T45" s="383"/>
      <c r="U45" s="383"/>
      <c r="V45" s="383"/>
      <c r="X45" s="384"/>
      <c r="Y45" s="384"/>
      <c r="Z45" s="384"/>
      <c r="AA45" s="384"/>
      <c r="AB45" s="384"/>
      <c r="AC45" s="385"/>
      <c r="AD45" s="385"/>
      <c r="AE45" s="386"/>
      <c r="AF45" s="386"/>
      <c r="AG45" s="386"/>
      <c r="AH45" s="386"/>
      <c r="AI45" s="386"/>
      <c r="AJ45" s="387"/>
      <c r="AK45" s="387"/>
      <c r="AL45" s="387"/>
      <c r="AM45" s="387"/>
      <c r="AN45" s="387"/>
      <c r="AO45" s="387"/>
      <c r="AP45" s="387"/>
      <c r="AQ45" s="387"/>
      <c r="AR45" s="387"/>
      <c r="AS45" s="387"/>
    </row>
    <row r="47" spans="1:52" ht="12" customHeight="1" x14ac:dyDescent="0.3">
      <c r="A47" s="391" t="s">
        <v>863</v>
      </c>
      <c r="B47" s="391"/>
      <c r="C47" s="391"/>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K47" s="391"/>
      <c r="AL47" s="391"/>
      <c r="AM47" s="391"/>
      <c r="AN47" s="391"/>
      <c r="AO47" s="391"/>
      <c r="AP47" s="391"/>
      <c r="AQ47" s="391"/>
      <c r="AR47" s="391"/>
      <c r="AS47" s="391"/>
      <c r="AT47" s="391"/>
      <c r="AU47" s="391"/>
      <c r="AV47" s="391"/>
    </row>
    <row r="48" spans="1:52" ht="12" customHeight="1" x14ac:dyDescent="0.3">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row>
    <row r="49" spans="1:56" ht="12" customHeight="1" x14ac:dyDescent="0.3">
      <c r="A49" s="285"/>
      <c r="B49" s="285"/>
      <c r="C49" s="285"/>
      <c r="D49" s="286" t="str">
        <f>D1</f>
        <v>Appel à projets commun 2025</v>
      </c>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381" t="s">
        <v>860</v>
      </c>
      <c r="AO49" s="381"/>
      <c r="AP49" s="381"/>
      <c r="AQ49" s="381"/>
      <c r="AR49" s="381"/>
      <c r="AS49" s="381"/>
      <c r="AT49" s="381"/>
      <c r="AU49" s="381"/>
      <c r="AV49" s="381"/>
    </row>
    <row r="50" spans="1:56" ht="12" customHeight="1" x14ac:dyDescent="0.3">
      <c r="A50" s="285"/>
      <c r="B50" s="285"/>
      <c r="C50" s="285"/>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381"/>
      <c r="AO50" s="381"/>
      <c r="AP50" s="381"/>
      <c r="AQ50" s="381"/>
      <c r="AR50" s="381"/>
      <c r="AS50" s="381"/>
      <c r="AT50" s="381"/>
      <c r="AU50" s="381"/>
      <c r="AV50" s="381"/>
    </row>
    <row r="51" spans="1:56" ht="12" customHeight="1" x14ac:dyDescent="0.3">
      <c r="A51" s="285"/>
      <c r="B51" s="285"/>
      <c r="C51" s="285"/>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381"/>
      <c r="AO51" s="381"/>
      <c r="AP51" s="381"/>
      <c r="AQ51" s="381"/>
      <c r="AR51" s="381"/>
      <c r="AS51" s="381"/>
      <c r="AT51" s="381"/>
      <c r="AU51" s="381"/>
      <c r="AV51" s="381"/>
    </row>
    <row r="52" spans="1:56" ht="12" customHeight="1" x14ac:dyDescent="0.3">
      <c r="D52" s="286" t="s">
        <v>864</v>
      </c>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106"/>
      <c r="AX52" s="106"/>
      <c r="AY52" s="106"/>
      <c r="AZ52" s="106"/>
      <c r="BA52" s="106"/>
      <c r="BB52" s="106"/>
      <c r="BC52" s="106"/>
      <c r="BD52" s="106"/>
    </row>
    <row r="53" spans="1:56" ht="12" customHeight="1" x14ac:dyDescent="0.3">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106"/>
      <c r="AX53" s="106"/>
      <c r="AY53" s="106"/>
      <c r="AZ53" s="106"/>
      <c r="BA53" s="106"/>
      <c r="BB53" s="106"/>
      <c r="BC53" s="106"/>
    </row>
    <row r="55" spans="1:56" ht="12" customHeight="1" x14ac:dyDescent="0.3">
      <c r="R55" s="378" t="str">
        <f>R18</f>
        <v>Prévisionnel de 1900</v>
      </c>
      <c r="S55" s="378"/>
      <c r="T55" s="378"/>
      <c r="U55" s="378"/>
      <c r="V55" s="378"/>
      <c r="X55" s="379" t="s">
        <v>862</v>
      </c>
      <c r="Y55" s="379"/>
      <c r="Z55" s="379"/>
      <c r="AA55" s="379"/>
      <c r="AB55" s="379"/>
      <c r="AD55" s="126"/>
      <c r="AE55" s="380" t="str">
        <f>AE18</f>
        <v>Vos résultats Exercice 2025</v>
      </c>
      <c r="AF55" s="380"/>
      <c r="AG55" s="380"/>
      <c r="AH55" s="380"/>
      <c r="AI55" s="380"/>
      <c r="AJ55" s="380" t="str">
        <f>AJ18</f>
        <v/>
      </c>
      <c r="AK55" s="380"/>
      <c r="AL55" s="380"/>
      <c r="AM55" s="380"/>
      <c r="AN55" s="380"/>
      <c r="AO55" s="380" t="str">
        <f>AO18</f>
        <v/>
      </c>
      <c r="AP55" s="380"/>
      <c r="AQ55" s="380"/>
      <c r="AR55" s="380"/>
      <c r="AS55" s="380"/>
    </row>
    <row r="56" spans="1:56" ht="12" customHeight="1" x14ac:dyDescent="0.3">
      <c r="R56" s="378"/>
      <c r="S56" s="378"/>
      <c r="T56" s="378"/>
      <c r="U56" s="378"/>
      <c r="V56" s="378"/>
      <c r="X56" s="379"/>
      <c r="Y56" s="379"/>
      <c r="Z56" s="379"/>
      <c r="AA56" s="379"/>
      <c r="AB56" s="379"/>
      <c r="AD56" s="126"/>
      <c r="AE56" s="380"/>
      <c r="AF56" s="380"/>
      <c r="AG56" s="380"/>
      <c r="AH56" s="380"/>
      <c r="AI56" s="380"/>
      <c r="AJ56" s="380"/>
      <c r="AK56" s="380"/>
      <c r="AL56" s="380"/>
      <c r="AM56" s="380"/>
      <c r="AN56" s="380"/>
      <c r="AO56" s="380"/>
      <c r="AP56" s="380"/>
      <c r="AQ56" s="380"/>
      <c r="AR56" s="380"/>
      <c r="AS56" s="380"/>
    </row>
    <row r="57" spans="1:56" ht="12" customHeight="1" x14ac:dyDescent="0.3">
      <c r="D57" s="286"/>
      <c r="E57" s="286"/>
      <c r="F57" s="286"/>
      <c r="G57" s="286"/>
      <c r="H57" s="286"/>
      <c r="I57" s="286"/>
      <c r="J57" s="286"/>
      <c r="K57" s="286"/>
      <c r="L57" s="286"/>
      <c r="M57" s="96"/>
      <c r="N57" s="96"/>
      <c r="O57" s="96"/>
      <c r="P57" s="96"/>
      <c r="Q57" s="96"/>
      <c r="R57" s="378"/>
      <c r="S57" s="378"/>
      <c r="T57" s="378"/>
      <c r="U57" s="378"/>
      <c r="V57" s="378"/>
      <c r="X57" s="379"/>
      <c r="Y57" s="379"/>
      <c r="Z57" s="379"/>
      <c r="AA57" s="379"/>
      <c r="AB57" s="379"/>
      <c r="AD57" s="126"/>
      <c r="AE57" s="380"/>
      <c r="AF57" s="380"/>
      <c r="AG57" s="380"/>
      <c r="AH57" s="380"/>
      <c r="AI57" s="380"/>
      <c r="AJ57" s="380"/>
      <c r="AK57" s="380"/>
      <c r="AL57" s="380"/>
      <c r="AM57" s="380"/>
      <c r="AN57" s="380"/>
      <c r="AO57" s="380"/>
      <c r="AP57" s="380"/>
      <c r="AQ57" s="380"/>
      <c r="AR57" s="380"/>
      <c r="AS57" s="380"/>
    </row>
    <row r="58" spans="1:56" ht="12" customHeight="1" x14ac:dyDescent="0.3">
      <c r="D58" s="286"/>
      <c r="E58" s="286"/>
      <c r="F58" s="286"/>
      <c r="G58" s="286"/>
      <c r="H58" s="286"/>
      <c r="I58" s="286"/>
      <c r="J58" s="286"/>
      <c r="K58" s="286"/>
      <c r="L58" s="286"/>
      <c r="M58" s="96"/>
      <c r="N58" s="96"/>
      <c r="O58" s="96"/>
      <c r="P58" s="96"/>
      <c r="Q58" s="96"/>
      <c r="R58" s="128"/>
      <c r="S58" s="127"/>
      <c r="T58" s="127"/>
      <c r="U58" s="127"/>
      <c r="V58" s="127"/>
      <c r="X58" s="128"/>
      <c r="Y58" s="127"/>
      <c r="Z58" s="127"/>
      <c r="AA58" s="127"/>
      <c r="AB58" s="127"/>
      <c r="AD58" s="126"/>
      <c r="AE58" s="131"/>
      <c r="AF58" s="131"/>
      <c r="AG58" s="131"/>
      <c r="AH58" s="131"/>
      <c r="AI58" s="131"/>
      <c r="AJ58" s="131"/>
      <c r="AK58" s="131"/>
      <c r="AL58" s="131"/>
      <c r="AM58" s="131"/>
      <c r="AN58" s="131"/>
      <c r="AO58" s="131"/>
      <c r="AP58" s="131"/>
      <c r="AQ58" s="131"/>
      <c r="AR58" s="131"/>
      <c r="AS58" s="131"/>
    </row>
    <row r="59" spans="1:56" ht="12" customHeight="1" x14ac:dyDescent="0.3">
      <c r="R59" s="127"/>
      <c r="S59" s="127"/>
      <c r="T59" s="127"/>
      <c r="U59" s="127"/>
      <c r="V59" s="127"/>
      <c r="X59" s="127"/>
      <c r="Y59" s="127"/>
      <c r="Z59" s="127"/>
      <c r="AA59" s="127"/>
      <c r="AB59" s="127"/>
      <c r="AD59" s="126"/>
      <c r="AE59" s="131"/>
      <c r="AF59" s="131"/>
      <c r="AG59" s="131"/>
      <c r="AH59" s="131"/>
      <c r="AI59" s="131"/>
      <c r="AJ59" s="131"/>
      <c r="AK59" s="131"/>
      <c r="AL59" s="131"/>
      <c r="AM59" s="131"/>
      <c r="AN59" s="131"/>
      <c r="AO59" s="131"/>
      <c r="AP59" s="131"/>
      <c r="AQ59" s="131"/>
      <c r="AR59" s="131"/>
      <c r="AS59" s="131"/>
    </row>
    <row r="60" spans="1:56" ht="12" customHeight="1" x14ac:dyDescent="0.3">
      <c r="D60" s="382" t="s">
        <v>865</v>
      </c>
      <c r="E60" s="382"/>
      <c r="F60" s="382"/>
      <c r="G60" s="382"/>
      <c r="H60" s="382"/>
      <c r="I60" s="382"/>
      <c r="J60" s="382"/>
      <c r="K60" s="382"/>
      <c r="L60" s="382"/>
      <c r="M60" s="382"/>
      <c r="N60" s="382"/>
      <c r="O60" s="382"/>
      <c r="P60" s="382"/>
      <c r="R60" s="392">
        <f>Objectifs!AB28</f>
        <v>0</v>
      </c>
      <c r="S60" s="392"/>
      <c r="T60" s="392"/>
      <c r="U60" s="392"/>
      <c r="V60" s="392"/>
      <c r="X60" s="384">
        <f>IF(ISERROR(AE60+AJ60+AO60),"Remplir droite",(AE60+AJ60+AO60))</f>
        <v>101</v>
      </c>
      <c r="Y60" s="384"/>
      <c r="Z60" s="384"/>
      <c r="AA60" s="384"/>
      <c r="AB60" s="384"/>
      <c r="AC60" s="393" t="str">
        <f>IF(R60=0,"",X60/R60)</f>
        <v/>
      </c>
      <c r="AD60" s="393"/>
      <c r="AE60" s="388"/>
      <c r="AF60" s="388"/>
      <c r="AG60" s="388"/>
      <c r="AH60" s="388"/>
      <c r="AI60" s="388"/>
      <c r="AJ60" s="394"/>
      <c r="AK60" s="394"/>
      <c r="AL60" s="394"/>
      <c r="AM60" s="394"/>
      <c r="AN60" s="394"/>
      <c r="AO60" s="394">
        <v>101</v>
      </c>
      <c r="AP60" s="394"/>
      <c r="AQ60" s="394"/>
      <c r="AR60" s="394"/>
      <c r="AS60" s="394"/>
    </row>
    <row r="61" spans="1:56" ht="12" customHeight="1" x14ac:dyDescent="0.3">
      <c r="D61" s="382"/>
      <c r="E61" s="382"/>
      <c r="F61" s="382"/>
      <c r="G61" s="382"/>
      <c r="H61" s="382"/>
      <c r="I61" s="382"/>
      <c r="J61" s="382"/>
      <c r="K61" s="382"/>
      <c r="L61" s="382"/>
      <c r="M61" s="382"/>
      <c r="N61" s="382"/>
      <c r="O61" s="382"/>
      <c r="P61" s="382"/>
      <c r="R61" s="392"/>
      <c r="S61" s="392"/>
      <c r="T61" s="392"/>
      <c r="U61" s="392"/>
      <c r="V61" s="392"/>
      <c r="X61" s="384"/>
      <c r="Y61" s="384"/>
      <c r="Z61" s="384"/>
      <c r="AA61" s="384"/>
      <c r="AB61" s="384"/>
      <c r="AC61" s="393"/>
      <c r="AD61" s="393"/>
      <c r="AE61" s="388"/>
      <c r="AF61" s="388"/>
      <c r="AG61" s="388"/>
      <c r="AH61" s="388"/>
      <c r="AI61" s="388"/>
      <c r="AJ61" s="394"/>
      <c r="AK61" s="394"/>
      <c r="AL61" s="394"/>
      <c r="AM61" s="394"/>
      <c r="AN61" s="394"/>
      <c r="AO61" s="394"/>
      <c r="AP61" s="394"/>
      <c r="AQ61" s="394"/>
      <c r="AR61" s="394"/>
      <c r="AS61" s="394"/>
    </row>
    <row r="62" spans="1:56" ht="12" customHeight="1" x14ac:dyDescent="0.3">
      <c r="R62" s="127"/>
      <c r="S62" s="127"/>
      <c r="T62" s="127"/>
      <c r="U62" s="127"/>
      <c r="V62" s="127"/>
      <c r="X62" s="127"/>
      <c r="Y62" s="127"/>
      <c r="Z62" s="127"/>
      <c r="AA62" s="127"/>
      <c r="AB62" s="127"/>
      <c r="AC62" s="132"/>
      <c r="AD62" s="133"/>
      <c r="AE62" s="126"/>
      <c r="AF62" s="126"/>
      <c r="AG62" s="126"/>
      <c r="AH62" s="126"/>
      <c r="AI62" s="126"/>
      <c r="AJ62" s="126"/>
      <c r="AK62" s="126"/>
      <c r="AL62" s="126"/>
      <c r="AM62" s="126"/>
      <c r="AN62" s="126"/>
      <c r="AO62" s="126"/>
      <c r="AP62" s="126"/>
      <c r="AQ62" s="126"/>
      <c r="AR62" s="126"/>
      <c r="AS62" s="126"/>
    </row>
    <row r="63" spans="1:56" ht="12" customHeight="1" x14ac:dyDescent="0.3">
      <c r="D63" s="382" t="s">
        <v>866</v>
      </c>
      <c r="E63" s="382"/>
      <c r="F63" s="382"/>
      <c r="G63" s="382"/>
      <c r="H63" s="382"/>
      <c r="I63" s="382"/>
      <c r="J63" s="382"/>
      <c r="K63" s="382"/>
      <c r="L63" s="382"/>
      <c r="M63" s="382"/>
      <c r="N63" s="382"/>
      <c r="O63" s="382"/>
      <c r="P63" s="382"/>
      <c r="R63" s="392">
        <f>Objectifs!AB31</f>
        <v>0</v>
      </c>
      <c r="S63" s="392"/>
      <c r="T63" s="392"/>
      <c r="U63" s="392"/>
      <c r="V63" s="392"/>
      <c r="X63" s="384">
        <f>IF(ISERROR(AE63+AJ63+AO63),"Remplir droite",(AE63+AJ63+AO63))</f>
        <v>102</v>
      </c>
      <c r="Y63" s="384"/>
      <c r="Z63" s="384"/>
      <c r="AA63" s="384"/>
      <c r="AB63" s="384"/>
      <c r="AC63" s="393" t="str">
        <f>IF(R63=0,"",X63/R63)</f>
        <v/>
      </c>
      <c r="AD63" s="393"/>
      <c r="AE63" s="386"/>
      <c r="AF63" s="386"/>
      <c r="AG63" s="386"/>
      <c r="AH63" s="386"/>
      <c r="AI63" s="386"/>
      <c r="AJ63" s="390">
        <v>102</v>
      </c>
      <c r="AK63" s="390"/>
      <c r="AL63" s="390"/>
      <c r="AM63" s="390"/>
      <c r="AN63" s="390"/>
      <c r="AO63" s="390"/>
      <c r="AP63" s="390"/>
      <c r="AQ63" s="390"/>
      <c r="AR63" s="390"/>
      <c r="AS63" s="390"/>
    </row>
    <row r="64" spans="1:56" ht="12" customHeight="1" x14ac:dyDescent="0.3">
      <c r="D64" s="382"/>
      <c r="E64" s="382"/>
      <c r="F64" s="382"/>
      <c r="G64" s="382"/>
      <c r="H64" s="382"/>
      <c r="I64" s="382"/>
      <c r="J64" s="382"/>
      <c r="K64" s="382"/>
      <c r="L64" s="382"/>
      <c r="M64" s="382"/>
      <c r="N64" s="382"/>
      <c r="O64" s="382"/>
      <c r="P64" s="382"/>
      <c r="R64" s="392"/>
      <c r="S64" s="392"/>
      <c r="T64" s="392"/>
      <c r="U64" s="392"/>
      <c r="V64" s="392"/>
      <c r="X64" s="384"/>
      <c r="Y64" s="384"/>
      <c r="Z64" s="384"/>
      <c r="AA64" s="384"/>
      <c r="AB64" s="384"/>
      <c r="AC64" s="393"/>
      <c r="AD64" s="393"/>
      <c r="AE64" s="386"/>
      <c r="AF64" s="386"/>
      <c r="AG64" s="386"/>
      <c r="AH64" s="386"/>
      <c r="AI64" s="386"/>
      <c r="AJ64" s="390"/>
      <c r="AK64" s="390"/>
      <c r="AL64" s="390"/>
      <c r="AM64" s="390"/>
      <c r="AN64" s="390"/>
      <c r="AO64" s="390"/>
      <c r="AP64" s="390"/>
      <c r="AQ64" s="390"/>
      <c r="AR64" s="390"/>
      <c r="AS64" s="390"/>
    </row>
    <row r="65" spans="4:56" ht="12" customHeight="1" x14ac:dyDescent="0.3">
      <c r="R65" s="127"/>
      <c r="S65" s="127"/>
      <c r="T65" s="127"/>
      <c r="U65" s="127"/>
      <c r="V65" s="127"/>
      <c r="X65" s="127"/>
      <c r="Y65" s="127"/>
      <c r="Z65" s="127"/>
      <c r="AA65" s="127"/>
      <c r="AB65" s="127"/>
      <c r="AC65" s="132"/>
      <c r="AD65" s="133"/>
      <c r="AE65" s="126"/>
      <c r="AF65" s="126"/>
      <c r="AG65" s="126"/>
      <c r="AH65" s="126"/>
      <c r="AI65" s="126"/>
      <c r="AJ65" s="126"/>
      <c r="AK65" s="126"/>
      <c r="AL65" s="126"/>
      <c r="AM65" s="126"/>
      <c r="AN65" s="126"/>
      <c r="AO65" s="126"/>
      <c r="AP65" s="126"/>
      <c r="AQ65" s="126"/>
      <c r="AR65" s="126"/>
      <c r="AS65" s="126"/>
    </row>
    <row r="66" spans="4:56" ht="12" customHeight="1" x14ac:dyDescent="0.3">
      <c r="D66" s="396" t="s">
        <v>867</v>
      </c>
      <c r="E66" s="396"/>
      <c r="F66" s="396"/>
      <c r="G66" s="396"/>
      <c r="H66" s="396"/>
      <c r="I66" s="396"/>
      <c r="J66" s="396"/>
      <c r="K66" s="396"/>
      <c r="L66" s="396"/>
      <c r="M66" s="396"/>
      <c r="N66" s="396"/>
      <c r="O66" s="396"/>
      <c r="P66" s="396"/>
      <c r="R66" s="392">
        <f>Objectifs!$AP$24</f>
        <v>0</v>
      </c>
      <c r="S66" s="392"/>
      <c r="T66" s="392"/>
      <c r="U66" s="392"/>
      <c r="V66" s="392"/>
      <c r="X66" s="384">
        <f>IF(ISERROR(AE66+AJ66+AO66),"Remplir droite",(AE66+AJ66+AO66))</f>
        <v>103</v>
      </c>
      <c r="Y66" s="384"/>
      <c r="Z66" s="384"/>
      <c r="AA66" s="384"/>
      <c r="AB66" s="384"/>
      <c r="AC66" s="393" t="str">
        <f>IF(R66=0,"",X66/R66)</f>
        <v/>
      </c>
      <c r="AD66" s="393"/>
      <c r="AE66" s="386">
        <v>103</v>
      </c>
      <c r="AF66" s="386"/>
      <c r="AG66" s="386"/>
      <c r="AH66" s="386"/>
      <c r="AI66" s="386"/>
      <c r="AJ66" s="390"/>
      <c r="AK66" s="390"/>
      <c r="AL66" s="390"/>
      <c r="AM66" s="390"/>
      <c r="AN66" s="390"/>
      <c r="AO66" s="390"/>
      <c r="AP66" s="390"/>
      <c r="AQ66" s="390"/>
      <c r="AR66" s="390"/>
      <c r="AS66" s="390"/>
    </row>
    <row r="67" spans="4:56" ht="12" customHeight="1" x14ac:dyDescent="0.3">
      <c r="D67" s="396"/>
      <c r="E67" s="396"/>
      <c r="F67" s="396"/>
      <c r="G67" s="396"/>
      <c r="H67" s="396"/>
      <c r="I67" s="396"/>
      <c r="J67" s="396"/>
      <c r="K67" s="396"/>
      <c r="L67" s="396"/>
      <c r="M67" s="396"/>
      <c r="N67" s="396"/>
      <c r="O67" s="396"/>
      <c r="P67" s="396"/>
      <c r="R67" s="392"/>
      <c r="S67" s="392"/>
      <c r="T67" s="392"/>
      <c r="U67" s="392"/>
      <c r="V67" s="392"/>
      <c r="X67" s="384"/>
      <c r="Y67" s="384"/>
      <c r="Z67" s="384"/>
      <c r="AA67" s="384"/>
      <c r="AB67" s="384"/>
      <c r="AC67" s="393"/>
      <c r="AD67" s="393"/>
      <c r="AE67" s="386"/>
      <c r="AF67" s="386"/>
      <c r="AG67" s="386"/>
      <c r="AH67" s="386"/>
      <c r="AI67" s="386"/>
      <c r="AJ67" s="390"/>
      <c r="AK67" s="390"/>
      <c r="AL67" s="390"/>
      <c r="AM67" s="390"/>
      <c r="AN67" s="390"/>
      <c r="AO67" s="390"/>
      <c r="AP67" s="390"/>
      <c r="AQ67" s="390"/>
      <c r="AR67" s="390"/>
      <c r="AS67" s="390"/>
    </row>
    <row r="68" spans="4:56" ht="12" customHeight="1" x14ac:dyDescent="0.3">
      <c r="D68" s="127"/>
      <c r="E68" s="127"/>
      <c r="F68" s="127"/>
      <c r="G68" s="127"/>
      <c r="H68" s="127"/>
      <c r="I68" s="127"/>
      <c r="J68" s="127"/>
      <c r="K68" s="127"/>
      <c r="L68" s="127"/>
      <c r="M68" s="127"/>
      <c r="N68" s="127"/>
      <c r="O68" s="127"/>
      <c r="P68" s="127"/>
      <c r="R68" s="127"/>
      <c r="S68" s="127"/>
      <c r="T68" s="127"/>
      <c r="U68" s="127"/>
      <c r="V68" s="127"/>
      <c r="X68" s="127"/>
      <c r="Y68" s="127"/>
      <c r="Z68" s="127"/>
      <c r="AA68" s="127"/>
      <c r="AB68" s="127"/>
      <c r="AC68" s="132"/>
      <c r="AD68" s="133"/>
      <c r="AE68" s="126"/>
      <c r="AF68" s="126"/>
      <c r="AG68" s="126"/>
      <c r="AH68" s="126"/>
      <c r="AI68" s="126"/>
      <c r="AJ68" s="126"/>
      <c r="AK68" s="126"/>
      <c r="AL68" s="126"/>
      <c r="AM68" s="126"/>
      <c r="AN68" s="126"/>
      <c r="AO68" s="126"/>
      <c r="AP68" s="126"/>
      <c r="AQ68" s="126"/>
      <c r="AR68" s="126"/>
      <c r="AS68" s="126"/>
    </row>
    <row r="69" spans="4:56" ht="12" customHeight="1" x14ac:dyDescent="0.3">
      <c r="D69" s="396" t="s">
        <v>868</v>
      </c>
      <c r="E69" s="396"/>
      <c r="F69" s="396"/>
      <c r="G69" s="396"/>
      <c r="H69" s="396"/>
      <c r="I69" s="396"/>
      <c r="J69" s="396"/>
      <c r="K69" s="396"/>
      <c r="L69" s="396"/>
      <c r="M69" s="396"/>
      <c r="N69" s="396"/>
      <c r="O69" s="396"/>
      <c r="P69" s="396"/>
      <c r="R69" s="392">
        <f>Objectifs!$AT$24</f>
        <v>0</v>
      </c>
      <c r="S69" s="392"/>
      <c r="T69" s="392"/>
      <c r="U69" s="392"/>
      <c r="V69" s="392"/>
      <c r="X69" s="384">
        <f>IF(ISERROR(AE69+AJ69+AO69),"Remplir droite",(AE69+AJ69+AO69))</f>
        <v>104</v>
      </c>
      <c r="Y69" s="384"/>
      <c r="Z69" s="384"/>
      <c r="AA69" s="384"/>
      <c r="AB69" s="384"/>
      <c r="AC69" s="393" t="str">
        <f>IF(R69=0,"",X69/R69)</f>
        <v/>
      </c>
      <c r="AD69" s="393"/>
      <c r="AE69" s="386"/>
      <c r="AF69" s="386"/>
      <c r="AG69" s="386"/>
      <c r="AH69" s="386"/>
      <c r="AI69" s="386"/>
      <c r="AJ69" s="390"/>
      <c r="AK69" s="390"/>
      <c r="AL69" s="390"/>
      <c r="AM69" s="390"/>
      <c r="AN69" s="390"/>
      <c r="AO69" s="390">
        <v>104</v>
      </c>
      <c r="AP69" s="390"/>
      <c r="AQ69" s="390"/>
      <c r="AR69" s="390"/>
      <c r="AS69" s="390"/>
    </row>
    <row r="70" spans="4:56" ht="12" customHeight="1" x14ac:dyDescent="0.3">
      <c r="D70" s="396"/>
      <c r="E70" s="396"/>
      <c r="F70" s="396"/>
      <c r="G70" s="396"/>
      <c r="H70" s="396"/>
      <c r="I70" s="396"/>
      <c r="J70" s="396"/>
      <c r="K70" s="396"/>
      <c r="L70" s="396"/>
      <c r="M70" s="396"/>
      <c r="N70" s="396"/>
      <c r="O70" s="396"/>
      <c r="P70" s="396"/>
      <c r="R70" s="392"/>
      <c r="S70" s="392"/>
      <c r="T70" s="392"/>
      <c r="U70" s="392"/>
      <c r="V70" s="392"/>
      <c r="X70" s="384"/>
      <c r="Y70" s="384"/>
      <c r="Z70" s="384"/>
      <c r="AA70" s="384"/>
      <c r="AB70" s="384"/>
      <c r="AC70" s="393"/>
      <c r="AD70" s="393"/>
      <c r="AE70" s="386"/>
      <c r="AF70" s="386"/>
      <c r="AG70" s="386"/>
      <c r="AH70" s="386"/>
      <c r="AI70" s="386"/>
      <c r="AJ70" s="390"/>
      <c r="AK70" s="390"/>
      <c r="AL70" s="390"/>
      <c r="AM70" s="390"/>
      <c r="AN70" s="390"/>
      <c r="AO70" s="390"/>
      <c r="AP70" s="390"/>
      <c r="AQ70" s="390"/>
      <c r="AR70" s="390"/>
      <c r="AS70" s="390"/>
    </row>
    <row r="71" spans="4:56" ht="12" customHeight="1" x14ac:dyDescent="0.3">
      <c r="R71" s="127"/>
      <c r="S71" s="127"/>
      <c r="T71" s="127"/>
      <c r="U71" s="127"/>
      <c r="V71" s="127"/>
      <c r="X71" s="127"/>
      <c r="Y71" s="127"/>
      <c r="Z71" s="127"/>
      <c r="AA71" s="127"/>
      <c r="AB71" s="127"/>
      <c r="AC71" s="132"/>
      <c r="AD71" s="133"/>
      <c r="AE71" s="126"/>
      <c r="AF71" s="126"/>
      <c r="AG71" s="126"/>
      <c r="AH71" s="126"/>
      <c r="AI71" s="126"/>
      <c r="AJ71" s="126"/>
      <c r="AK71" s="126"/>
      <c r="AL71" s="126"/>
      <c r="AM71" s="126"/>
      <c r="AN71" s="126"/>
      <c r="AO71" s="126"/>
      <c r="AP71" s="126"/>
      <c r="AQ71" s="126"/>
      <c r="AR71" s="126"/>
      <c r="AS71" s="126"/>
    </row>
    <row r="72" spans="4:56" ht="12" customHeight="1" x14ac:dyDescent="0.3">
      <c r="D72" s="382" t="s">
        <v>869</v>
      </c>
      <c r="E72" s="382"/>
      <c r="F72" s="382"/>
      <c r="G72" s="382"/>
      <c r="H72" s="382"/>
      <c r="I72" s="382"/>
      <c r="J72" s="382"/>
      <c r="K72" s="382"/>
      <c r="L72" s="382"/>
      <c r="M72" s="382"/>
      <c r="N72" s="382"/>
      <c r="O72" s="382"/>
      <c r="P72" s="382"/>
      <c r="R72" s="392">
        <f>Objectifs!AB24</f>
        <v>0</v>
      </c>
      <c r="S72" s="392"/>
      <c r="T72" s="392"/>
      <c r="U72" s="392"/>
      <c r="V72" s="392"/>
      <c r="X72" s="384">
        <f>IF(ISERROR(AE72+AJ72+AO72),"Remplir droite",(AE72+AJ72+AO72))</f>
        <v>105</v>
      </c>
      <c r="Y72" s="384"/>
      <c r="Z72" s="384"/>
      <c r="AA72" s="384"/>
      <c r="AB72" s="384"/>
      <c r="AC72" s="393" t="str">
        <f>IF(R72=0,"",X72/R72)</f>
        <v/>
      </c>
      <c r="AD72" s="393"/>
      <c r="AE72" s="395"/>
      <c r="AF72" s="395"/>
      <c r="AG72" s="395"/>
      <c r="AH72" s="395"/>
      <c r="AI72" s="395"/>
      <c r="AJ72" s="390">
        <v>105</v>
      </c>
      <c r="AK72" s="390"/>
      <c r="AL72" s="390"/>
      <c r="AM72" s="390"/>
      <c r="AN72" s="390"/>
      <c r="AO72" s="390"/>
      <c r="AP72" s="390"/>
      <c r="AQ72" s="390"/>
      <c r="AR72" s="390"/>
      <c r="AS72" s="390"/>
    </row>
    <row r="73" spans="4:56" ht="12" customHeight="1" x14ac:dyDescent="0.3">
      <c r="D73" s="382"/>
      <c r="E73" s="382"/>
      <c r="F73" s="382"/>
      <c r="G73" s="382"/>
      <c r="H73" s="382"/>
      <c r="I73" s="382"/>
      <c r="J73" s="382"/>
      <c r="K73" s="382"/>
      <c r="L73" s="382"/>
      <c r="M73" s="382"/>
      <c r="N73" s="382"/>
      <c r="O73" s="382"/>
      <c r="P73" s="382"/>
      <c r="R73" s="392"/>
      <c r="S73" s="392"/>
      <c r="T73" s="392"/>
      <c r="U73" s="392"/>
      <c r="V73" s="392"/>
      <c r="X73" s="384"/>
      <c r="Y73" s="384"/>
      <c r="Z73" s="384"/>
      <c r="AA73" s="384"/>
      <c r="AB73" s="384"/>
      <c r="AC73" s="393"/>
      <c r="AD73" s="393"/>
      <c r="AE73" s="395"/>
      <c r="AF73" s="395"/>
      <c r="AG73" s="395"/>
      <c r="AH73" s="395"/>
      <c r="AI73" s="395"/>
      <c r="AJ73" s="390"/>
      <c r="AK73" s="390"/>
      <c r="AL73" s="390"/>
      <c r="AM73" s="390"/>
      <c r="AN73" s="390"/>
      <c r="AO73" s="390"/>
      <c r="AP73" s="390"/>
      <c r="AQ73" s="390"/>
      <c r="AR73" s="390"/>
      <c r="AS73" s="390"/>
    </row>
    <row r="74" spans="4:56" ht="12" customHeight="1" x14ac:dyDescent="0.3">
      <c r="R74" s="127"/>
      <c r="S74" s="127"/>
      <c r="T74" s="127"/>
      <c r="U74" s="127"/>
      <c r="V74" s="127"/>
      <c r="X74" s="127"/>
      <c r="Y74" s="127"/>
      <c r="Z74" s="127"/>
      <c r="AA74" s="127"/>
      <c r="AB74" s="127"/>
      <c r="AC74" s="132"/>
      <c r="AD74" s="133"/>
      <c r="AE74" s="126"/>
      <c r="AF74" s="126"/>
      <c r="AG74" s="126"/>
      <c r="AH74" s="126"/>
      <c r="AI74" s="126"/>
      <c r="AJ74" s="126"/>
      <c r="AK74" s="126"/>
      <c r="AL74" s="126"/>
      <c r="AM74" s="126"/>
      <c r="AN74" s="126"/>
      <c r="AO74" s="126"/>
      <c r="AP74" s="126"/>
      <c r="AQ74" s="126"/>
      <c r="AR74" s="126"/>
      <c r="AS74" s="126"/>
    </row>
    <row r="77" spans="4:56" ht="12" customHeight="1" x14ac:dyDescent="0.3">
      <c r="D77" s="286" t="s">
        <v>870</v>
      </c>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106"/>
      <c r="AX77" s="106"/>
      <c r="AY77" s="106"/>
      <c r="AZ77" s="106"/>
      <c r="BA77" s="106"/>
      <c r="BB77" s="106"/>
      <c r="BC77" s="106"/>
      <c r="BD77" s="106"/>
    </row>
    <row r="78" spans="4:56" ht="12" customHeight="1" x14ac:dyDescent="0.3">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106"/>
      <c r="AX78" s="106"/>
      <c r="AY78" s="106"/>
      <c r="AZ78" s="106"/>
      <c r="BA78" s="106"/>
      <c r="BB78" s="106"/>
      <c r="BC78" s="106"/>
    </row>
    <row r="79" spans="4:56" ht="12" customHeight="1" x14ac:dyDescent="0.3">
      <c r="M79" s="365" t="s">
        <v>840</v>
      </c>
      <c r="N79" s="365"/>
      <c r="O79" s="365"/>
      <c r="P79" s="365"/>
      <c r="Q79" s="365"/>
      <c r="R79" s="365"/>
      <c r="T79" s="365" t="s">
        <v>841</v>
      </c>
      <c r="U79" s="365"/>
      <c r="V79" s="365"/>
      <c r="W79" s="365"/>
      <c r="X79" s="365"/>
      <c r="Y79" s="365"/>
      <c r="AA79" s="365" t="s">
        <v>842</v>
      </c>
      <c r="AB79" s="365"/>
      <c r="AC79" s="365"/>
      <c r="AD79" s="365"/>
      <c r="AE79" s="365"/>
      <c r="AF79" s="365"/>
      <c r="AH79" s="365" t="s">
        <v>843</v>
      </c>
      <c r="AI79" s="365"/>
      <c r="AJ79" s="365"/>
      <c r="AK79" s="365"/>
      <c r="AL79" s="365"/>
      <c r="AM79" s="365"/>
      <c r="AO79" s="365" t="s">
        <v>871</v>
      </c>
      <c r="AP79" s="365"/>
      <c r="AQ79" s="365"/>
      <c r="AR79" s="365"/>
      <c r="AS79" s="365"/>
      <c r="AT79" s="365"/>
    </row>
    <row r="80" spans="4:56" ht="12" customHeight="1" x14ac:dyDescent="0.3">
      <c r="M80" s="365"/>
      <c r="N80" s="365"/>
      <c r="O80" s="365"/>
      <c r="P80" s="365"/>
      <c r="Q80" s="365"/>
      <c r="R80" s="365"/>
      <c r="T80" s="365"/>
      <c r="U80" s="365"/>
      <c r="V80" s="365"/>
      <c r="W80" s="365"/>
      <c r="X80" s="365"/>
      <c r="Y80" s="365"/>
      <c r="AA80" s="365"/>
      <c r="AB80" s="365"/>
      <c r="AC80" s="365"/>
      <c r="AD80" s="365"/>
      <c r="AE80" s="365"/>
      <c r="AF80" s="365"/>
      <c r="AH80" s="365"/>
      <c r="AI80" s="365"/>
      <c r="AJ80" s="365"/>
      <c r="AK80" s="365"/>
      <c r="AL80" s="365"/>
      <c r="AM80" s="365"/>
      <c r="AO80" s="365"/>
      <c r="AP80" s="365"/>
      <c r="AQ80" s="365"/>
      <c r="AR80" s="365"/>
      <c r="AS80" s="365"/>
      <c r="AT80" s="365"/>
    </row>
    <row r="82" spans="1:57" ht="12" customHeight="1" x14ac:dyDescent="0.3">
      <c r="D82" s="382" t="s">
        <v>872</v>
      </c>
      <c r="E82" s="382"/>
      <c r="F82" s="382"/>
      <c r="G82" s="382"/>
      <c r="H82" s="382"/>
      <c r="I82" s="382"/>
      <c r="J82" s="382"/>
      <c r="K82" s="382"/>
      <c r="M82" s="397">
        <v>1</v>
      </c>
      <c r="N82" s="397"/>
      <c r="O82" s="397"/>
      <c r="P82" s="397"/>
      <c r="Q82" s="397"/>
      <c r="R82" s="397"/>
      <c r="T82" s="397">
        <v>2</v>
      </c>
      <c r="U82" s="397"/>
      <c r="V82" s="397"/>
      <c r="W82" s="397"/>
      <c r="X82" s="397"/>
      <c r="Y82" s="397"/>
      <c r="Z82" s="134"/>
      <c r="AA82" s="397">
        <v>3</v>
      </c>
      <c r="AB82" s="397"/>
      <c r="AC82" s="397"/>
      <c r="AD82" s="397"/>
      <c r="AE82" s="397"/>
      <c r="AF82" s="397"/>
      <c r="AG82" s="134"/>
      <c r="AH82" s="397">
        <v>4</v>
      </c>
      <c r="AI82" s="397"/>
      <c r="AJ82" s="397"/>
      <c r="AK82" s="397"/>
      <c r="AL82" s="397"/>
      <c r="AM82" s="397"/>
      <c r="AN82" s="134"/>
      <c r="AO82" s="397">
        <v>5</v>
      </c>
      <c r="AP82" s="397"/>
      <c r="AQ82" s="397"/>
      <c r="AR82" s="397"/>
      <c r="AS82" s="397"/>
      <c r="AT82" s="397"/>
    </row>
    <row r="83" spans="1:57" ht="12" customHeight="1" x14ac:dyDescent="0.3">
      <c r="D83" s="382"/>
      <c r="E83" s="382"/>
      <c r="F83" s="382"/>
      <c r="G83" s="382"/>
      <c r="H83" s="382"/>
      <c r="I83" s="382"/>
      <c r="J83" s="382"/>
      <c r="K83" s="382"/>
      <c r="M83" s="397"/>
      <c r="N83" s="397"/>
      <c r="O83" s="397"/>
      <c r="P83" s="397"/>
      <c r="Q83" s="397"/>
      <c r="R83" s="397"/>
      <c r="T83" s="397"/>
      <c r="U83" s="397"/>
      <c r="V83" s="397"/>
      <c r="W83" s="397"/>
      <c r="X83" s="397"/>
      <c r="Y83" s="397"/>
      <c r="Z83" s="134"/>
      <c r="AA83" s="397"/>
      <c r="AB83" s="397"/>
      <c r="AC83" s="397"/>
      <c r="AD83" s="397"/>
      <c r="AE83" s="397"/>
      <c r="AF83" s="397"/>
      <c r="AG83" s="134"/>
      <c r="AH83" s="397"/>
      <c r="AI83" s="397"/>
      <c r="AJ83" s="397"/>
      <c r="AK83" s="397"/>
      <c r="AL83" s="397"/>
      <c r="AM83" s="397"/>
      <c r="AN83" s="134"/>
      <c r="AO83" s="397"/>
      <c r="AP83" s="397"/>
      <c r="AQ83" s="397"/>
      <c r="AR83" s="397"/>
      <c r="AS83" s="397"/>
      <c r="AT83" s="397"/>
    </row>
    <row r="84" spans="1:57" ht="12" customHeight="1" x14ac:dyDescent="0.3">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row>
    <row r="85" spans="1:57" ht="12" customHeight="1" x14ac:dyDescent="0.3">
      <c r="AX85" s="398" t="e">
        <f>VLOOKUP(T82,Liste!$A:$B,2,0)</f>
        <v>#N/A</v>
      </c>
      <c r="AY85" s="398"/>
      <c r="AZ85" s="398" t="e">
        <f>VLOOKUP(AA82,Liste!$A:$B,2,0)</f>
        <v>#N/A</v>
      </c>
      <c r="BA85" s="398"/>
      <c r="BB85" s="398" t="e">
        <f>VLOOKUP(AH82,Liste!$A:$B,2,0)</f>
        <v>#N/A</v>
      </c>
      <c r="BC85" s="398"/>
      <c r="BD85" s="398" t="e">
        <f>VLOOKUP(AO82,Liste!$A:$B,2,0)</f>
        <v>#N/A</v>
      </c>
      <c r="BE85" s="398"/>
    </row>
    <row r="86" spans="1:57" ht="12" customHeight="1" x14ac:dyDescent="0.3">
      <c r="AX86" s="398"/>
      <c r="AY86" s="398"/>
      <c r="AZ86" s="398"/>
      <c r="BA86" s="398"/>
      <c r="BB86" s="398"/>
      <c r="BC86" s="398"/>
      <c r="BD86" s="398"/>
      <c r="BE86" s="398"/>
    </row>
    <row r="88" spans="1:57" ht="12" customHeight="1" x14ac:dyDescent="0.3">
      <c r="A88" s="310" t="s">
        <v>873</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c r="AU88" s="310"/>
      <c r="AV88" s="310"/>
    </row>
    <row r="89" spans="1:57" ht="12" customHeight="1" x14ac:dyDescent="0.3">
      <c r="A89" s="285"/>
      <c r="B89" s="285"/>
      <c r="C89" s="285"/>
      <c r="D89" s="286" t="str">
        <f>D1</f>
        <v>Appel à projets commun 2025</v>
      </c>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381" t="s">
        <v>860</v>
      </c>
      <c r="AO89" s="381"/>
      <c r="AP89" s="381"/>
      <c r="AQ89" s="381"/>
      <c r="AR89" s="381"/>
      <c r="AS89" s="381"/>
      <c r="AT89" s="381"/>
      <c r="AU89" s="381"/>
      <c r="AV89" s="381"/>
    </row>
    <row r="90" spans="1:57" ht="12" customHeight="1" x14ac:dyDescent="0.3">
      <c r="A90" s="285"/>
      <c r="B90" s="285"/>
      <c r="C90" s="285"/>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381"/>
      <c r="AO90" s="381"/>
      <c r="AP90" s="381"/>
      <c r="AQ90" s="381"/>
      <c r="AR90" s="381"/>
      <c r="AS90" s="381"/>
      <c r="AT90" s="381"/>
      <c r="AU90" s="381"/>
      <c r="AV90" s="381"/>
    </row>
    <row r="91" spans="1:57" ht="12" customHeight="1" x14ac:dyDescent="0.3">
      <c r="A91" s="285"/>
      <c r="B91" s="285"/>
      <c r="C91" s="285"/>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381"/>
      <c r="AO91" s="381"/>
      <c r="AP91" s="381"/>
      <c r="AQ91" s="381"/>
      <c r="AR91" s="381"/>
      <c r="AS91" s="381"/>
      <c r="AT91" s="381"/>
      <c r="AU91" s="381"/>
      <c r="AV91" s="381"/>
    </row>
    <row r="92" spans="1:57" ht="12" customHeight="1" x14ac:dyDescent="0.3">
      <c r="D92" s="286" t="s">
        <v>874</v>
      </c>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106"/>
      <c r="AX92" s="106"/>
      <c r="AY92" s="106"/>
      <c r="AZ92" s="106"/>
      <c r="BA92" s="106"/>
      <c r="BB92" s="106"/>
      <c r="BC92" s="106"/>
      <c r="BD92" s="106"/>
    </row>
    <row r="93" spans="1:57" ht="12" customHeight="1" x14ac:dyDescent="0.3">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106"/>
      <c r="AX93" s="106"/>
      <c r="AY93" s="106"/>
      <c r="AZ93" s="106"/>
      <c r="BA93" s="106"/>
      <c r="BB93" s="106"/>
      <c r="BC93" s="106"/>
    </row>
    <row r="95" spans="1:57" ht="12" customHeight="1" x14ac:dyDescent="0.3">
      <c r="C95" s="399" t="s">
        <v>875</v>
      </c>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399"/>
      <c r="AE95" s="399"/>
      <c r="AF95" s="399"/>
      <c r="AG95" s="399"/>
      <c r="AH95" s="400"/>
      <c r="AI95" s="400"/>
      <c r="AJ95" s="400"/>
      <c r="AK95" s="400"/>
      <c r="AL95" s="400"/>
      <c r="AM95" s="400"/>
      <c r="AN95" s="400"/>
      <c r="AO95" s="400"/>
      <c r="AP95" s="400"/>
    </row>
    <row r="96" spans="1:57" ht="12" customHeight="1" x14ac:dyDescent="0.3">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399"/>
      <c r="AE96" s="399"/>
      <c r="AF96" s="399"/>
      <c r="AG96" s="399"/>
      <c r="AH96" s="400"/>
      <c r="AI96" s="400"/>
      <c r="AJ96" s="400"/>
      <c r="AK96" s="400"/>
      <c r="AL96" s="400"/>
      <c r="AM96" s="400"/>
      <c r="AN96" s="400"/>
      <c r="AO96" s="400"/>
      <c r="AP96" s="400"/>
    </row>
    <row r="97" spans="2:48" ht="12" customHeight="1" x14ac:dyDescent="0.3">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399"/>
      <c r="AE97" s="399"/>
      <c r="AF97" s="399"/>
      <c r="AG97" s="399"/>
      <c r="AH97" s="400"/>
      <c r="AI97" s="400"/>
      <c r="AJ97" s="400"/>
      <c r="AK97" s="400"/>
      <c r="AL97" s="400"/>
      <c r="AM97" s="400"/>
      <c r="AN97" s="400"/>
      <c r="AO97" s="400"/>
      <c r="AP97" s="400"/>
    </row>
    <row r="102" spans="2:48" ht="12" customHeight="1" x14ac:dyDescent="0.3">
      <c r="D102" s="286" t="s">
        <v>876</v>
      </c>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row>
    <row r="103" spans="2:48" ht="12" customHeight="1" x14ac:dyDescent="0.3">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row>
    <row r="104" spans="2:48" ht="12" customHeight="1" x14ac:dyDescent="0.3">
      <c r="B104" s="373" t="str">
        <f>IF(D104=0,"",1)</f>
        <v/>
      </c>
      <c r="C104" s="373"/>
      <c r="D104" s="374"/>
      <c r="E104" s="374"/>
      <c r="F104" s="374"/>
      <c r="G104" s="374"/>
      <c r="H104" s="374"/>
      <c r="I104" s="374"/>
      <c r="J104" s="374"/>
      <c r="K104" s="374"/>
      <c r="L104" s="374"/>
      <c r="M104" s="374"/>
      <c r="N104" s="374"/>
      <c r="O104" s="374"/>
      <c r="P104" s="374"/>
      <c r="Q104" s="374"/>
      <c r="R104" s="374"/>
      <c r="S104" s="374"/>
      <c r="T104" s="374"/>
      <c r="U104" s="374"/>
      <c r="V104" s="374"/>
      <c r="W104" s="374"/>
      <c r="X104" s="374"/>
      <c r="Y104" s="374"/>
      <c r="Z104" s="374"/>
      <c r="AA104" s="374"/>
      <c r="AB104" s="374"/>
      <c r="AC104" s="374"/>
      <c r="AD104" s="374"/>
      <c r="AE104" s="374"/>
      <c r="AF104" s="374"/>
      <c r="AG104" s="374"/>
      <c r="AH104" s="374"/>
      <c r="AI104" s="374"/>
      <c r="AJ104" s="374"/>
      <c r="AK104" s="374"/>
      <c r="AL104" s="374"/>
      <c r="AM104" s="374"/>
      <c r="AN104" s="374"/>
      <c r="AO104" s="374"/>
      <c r="AP104" s="374"/>
      <c r="AQ104" s="374"/>
      <c r="AR104" s="374"/>
      <c r="AS104" s="374"/>
      <c r="AT104" s="374"/>
      <c r="AU104" s="374"/>
    </row>
    <row r="105" spans="2:48" ht="12" customHeight="1" x14ac:dyDescent="0.3">
      <c r="B105" s="373"/>
      <c r="C105" s="373"/>
      <c r="D105" s="374"/>
      <c r="E105" s="374"/>
      <c r="F105" s="374"/>
      <c r="G105" s="374"/>
      <c r="H105" s="374"/>
      <c r="I105" s="374"/>
      <c r="J105" s="374"/>
      <c r="K105" s="374"/>
      <c r="L105" s="374"/>
      <c r="M105" s="374"/>
      <c r="N105" s="374"/>
      <c r="O105" s="374"/>
      <c r="P105" s="374"/>
      <c r="Q105" s="374"/>
      <c r="R105" s="374"/>
      <c r="S105" s="374"/>
      <c r="T105" s="374"/>
      <c r="U105" s="374"/>
      <c r="V105" s="374"/>
      <c r="W105" s="374"/>
      <c r="X105" s="374"/>
      <c r="Y105" s="374"/>
      <c r="Z105" s="374"/>
      <c r="AA105" s="374"/>
      <c r="AB105" s="374"/>
      <c r="AC105" s="374"/>
      <c r="AD105" s="374"/>
      <c r="AE105" s="374"/>
      <c r="AF105" s="374"/>
      <c r="AG105" s="374"/>
      <c r="AH105" s="374"/>
      <c r="AI105" s="374"/>
      <c r="AJ105" s="374"/>
      <c r="AK105" s="374"/>
      <c r="AL105" s="374"/>
      <c r="AM105" s="374"/>
      <c r="AN105" s="374"/>
      <c r="AO105" s="374"/>
      <c r="AP105" s="374"/>
      <c r="AQ105" s="374"/>
      <c r="AR105" s="374"/>
      <c r="AS105" s="374"/>
      <c r="AT105" s="374"/>
      <c r="AU105" s="374"/>
    </row>
    <row r="106" spans="2:48" ht="12" customHeight="1" x14ac:dyDescent="0.3">
      <c r="B106" s="373" t="str">
        <f>IF(D106=0,"",B104+1)</f>
        <v/>
      </c>
      <c r="C106" s="373"/>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74"/>
      <c r="AI106" s="374"/>
      <c r="AJ106" s="374"/>
      <c r="AK106" s="374"/>
      <c r="AL106" s="374"/>
      <c r="AM106" s="374"/>
      <c r="AN106" s="374"/>
      <c r="AO106" s="374"/>
      <c r="AP106" s="374"/>
      <c r="AQ106" s="374"/>
      <c r="AR106" s="374"/>
      <c r="AS106" s="374"/>
      <c r="AT106" s="374"/>
      <c r="AU106" s="374"/>
    </row>
    <row r="107" spans="2:48" ht="12" customHeight="1" x14ac:dyDescent="0.3">
      <c r="B107" s="373"/>
      <c r="C107" s="373"/>
      <c r="D107" s="374"/>
      <c r="E107" s="374"/>
      <c r="F107" s="374"/>
      <c r="G107" s="374"/>
      <c r="H107" s="374"/>
      <c r="I107" s="374"/>
      <c r="J107" s="374"/>
      <c r="K107" s="374"/>
      <c r="L107" s="374"/>
      <c r="M107" s="374"/>
      <c r="N107" s="374"/>
      <c r="O107" s="374"/>
      <c r="P107" s="374"/>
      <c r="Q107" s="374"/>
      <c r="R107" s="374"/>
      <c r="S107" s="374"/>
      <c r="T107" s="374"/>
      <c r="U107" s="374"/>
      <c r="V107" s="374"/>
      <c r="W107" s="374"/>
      <c r="X107" s="374"/>
      <c r="Y107" s="374"/>
      <c r="Z107" s="374"/>
      <c r="AA107" s="374"/>
      <c r="AB107" s="374"/>
      <c r="AC107" s="374"/>
      <c r="AD107" s="374"/>
      <c r="AE107" s="374"/>
      <c r="AF107" s="374"/>
      <c r="AG107" s="374"/>
      <c r="AH107" s="374"/>
      <c r="AI107" s="374"/>
      <c r="AJ107" s="374"/>
      <c r="AK107" s="374"/>
      <c r="AL107" s="374"/>
      <c r="AM107" s="374"/>
      <c r="AN107" s="374"/>
      <c r="AO107" s="374"/>
      <c r="AP107" s="374"/>
      <c r="AQ107" s="374"/>
      <c r="AR107" s="374"/>
      <c r="AS107" s="374"/>
      <c r="AT107" s="374"/>
      <c r="AU107" s="374"/>
    </row>
    <row r="108" spans="2:48" ht="12" customHeight="1" x14ac:dyDescent="0.3">
      <c r="B108" s="373" t="str">
        <f>IF(D108=0,"",B106+1)</f>
        <v/>
      </c>
      <c r="C108" s="373"/>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4"/>
      <c r="Z108" s="374"/>
      <c r="AA108" s="374"/>
      <c r="AB108" s="374"/>
      <c r="AC108" s="374"/>
      <c r="AD108" s="374"/>
      <c r="AE108" s="374"/>
      <c r="AF108" s="374"/>
      <c r="AG108" s="374"/>
      <c r="AH108" s="374"/>
      <c r="AI108" s="374"/>
      <c r="AJ108" s="374"/>
      <c r="AK108" s="374"/>
      <c r="AL108" s="374"/>
      <c r="AM108" s="374"/>
      <c r="AN108" s="374"/>
      <c r="AO108" s="374"/>
      <c r="AP108" s="374"/>
      <c r="AQ108" s="374"/>
      <c r="AR108" s="374"/>
      <c r="AS108" s="374"/>
      <c r="AT108" s="374"/>
      <c r="AU108" s="374"/>
    </row>
    <row r="109" spans="2:48" ht="12" customHeight="1" x14ac:dyDescent="0.3">
      <c r="B109" s="373"/>
      <c r="C109" s="373"/>
      <c r="D109" s="374"/>
      <c r="E109" s="374"/>
      <c r="F109" s="374"/>
      <c r="G109" s="374"/>
      <c r="H109" s="374"/>
      <c r="I109" s="374"/>
      <c r="J109" s="374"/>
      <c r="K109" s="374"/>
      <c r="L109" s="374"/>
      <c r="M109" s="374"/>
      <c r="N109" s="374"/>
      <c r="O109" s="374"/>
      <c r="P109" s="374"/>
      <c r="Q109" s="374"/>
      <c r="R109" s="374"/>
      <c r="S109" s="374"/>
      <c r="T109" s="374"/>
      <c r="U109" s="374"/>
      <c r="V109" s="374"/>
      <c r="W109" s="374"/>
      <c r="X109" s="374"/>
      <c r="Y109" s="374"/>
      <c r="Z109" s="374"/>
      <c r="AA109" s="374"/>
      <c r="AB109" s="374"/>
      <c r="AC109" s="374"/>
      <c r="AD109" s="374"/>
      <c r="AE109" s="374"/>
      <c r="AF109" s="374"/>
      <c r="AG109" s="374"/>
      <c r="AH109" s="374"/>
      <c r="AI109" s="374"/>
      <c r="AJ109" s="374"/>
      <c r="AK109" s="374"/>
      <c r="AL109" s="374"/>
      <c r="AM109" s="374"/>
      <c r="AN109" s="374"/>
      <c r="AO109" s="374"/>
      <c r="AP109" s="374"/>
      <c r="AQ109" s="374"/>
      <c r="AR109" s="374"/>
      <c r="AS109" s="374"/>
      <c r="AT109" s="374"/>
      <c r="AU109" s="374"/>
    </row>
    <row r="110" spans="2:48" ht="12" customHeight="1" x14ac:dyDescent="0.3">
      <c r="B110" s="373" t="str">
        <f>IF(D110=0,"",B108+1)</f>
        <v/>
      </c>
      <c r="C110" s="373"/>
      <c r="D110" s="374"/>
      <c r="E110" s="374"/>
      <c r="F110" s="374"/>
      <c r="G110" s="374"/>
      <c r="H110" s="374"/>
      <c r="I110" s="374"/>
      <c r="J110" s="374"/>
      <c r="K110" s="374"/>
      <c r="L110" s="374"/>
      <c r="M110" s="374"/>
      <c r="N110" s="374"/>
      <c r="O110" s="374"/>
      <c r="P110" s="374"/>
      <c r="Q110" s="374"/>
      <c r="R110" s="374"/>
      <c r="S110" s="374"/>
      <c r="T110" s="374"/>
      <c r="U110" s="374"/>
      <c r="V110" s="374"/>
      <c r="W110" s="374"/>
      <c r="X110" s="374"/>
      <c r="Y110" s="374"/>
      <c r="Z110" s="374"/>
      <c r="AA110" s="374"/>
      <c r="AB110" s="374"/>
      <c r="AC110" s="374"/>
      <c r="AD110" s="374"/>
      <c r="AE110" s="374"/>
      <c r="AF110" s="374"/>
      <c r="AG110" s="374"/>
      <c r="AH110" s="374"/>
      <c r="AI110" s="374"/>
      <c r="AJ110" s="374"/>
      <c r="AK110" s="374"/>
      <c r="AL110" s="374"/>
      <c r="AM110" s="374"/>
      <c r="AN110" s="374"/>
      <c r="AO110" s="374"/>
      <c r="AP110" s="374"/>
      <c r="AQ110" s="374"/>
      <c r="AR110" s="374"/>
      <c r="AS110" s="374"/>
      <c r="AT110" s="374"/>
      <c r="AU110" s="374"/>
    </row>
    <row r="111" spans="2:48" ht="12" customHeight="1" x14ac:dyDescent="0.3">
      <c r="B111" s="373"/>
      <c r="C111" s="373"/>
      <c r="D111" s="374"/>
      <c r="E111" s="374"/>
      <c r="F111" s="374"/>
      <c r="G111" s="374"/>
      <c r="H111" s="374"/>
      <c r="I111" s="374"/>
      <c r="J111" s="374"/>
      <c r="K111" s="374"/>
      <c r="L111" s="374"/>
      <c r="M111" s="374"/>
      <c r="N111" s="374"/>
      <c r="O111" s="374"/>
      <c r="P111" s="374"/>
      <c r="Q111" s="374"/>
      <c r="R111" s="374"/>
      <c r="S111" s="374"/>
      <c r="T111" s="374"/>
      <c r="U111" s="374"/>
      <c r="V111" s="374"/>
      <c r="W111" s="374"/>
      <c r="X111" s="374"/>
      <c r="Y111" s="374"/>
      <c r="Z111" s="374"/>
      <c r="AA111" s="374"/>
      <c r="AB111" s="374"/>
      <c r="AC111" s="374"/>
      <c r="AD111" s="374"/>
      <c r="AE111" s="374"/>
      <c r="AF111" s="374"/>
      <c r="AG111" s="374"/>
      <c r="AH111" s="374"/>
      <c r="AI111" s="374"/>
      <c r="AJ111" s="374"/>
      <c r="AK111" s="374"/>
      <c r="AL111" s="374"/>
      <c r="AM111" s="374"/>
      <c r="AN111" s="374"/>
      <c r="AO111" s="374"/>
      <c r="AP111" s="374"/>
      <c r="AQ111" s="374"/>
      <c r="AR111" s="374"/>
      <c r="AS111" s="374"/>
      <c r="AT111" s="374"/>
      <c r="AU111" s="374"/>
    </row>
    <row r="112" spans="2:48" ht="12" customHeight="1" x14ac:dyDescent="0.3">
      <c r="B112" s="373" t="str">
        <f>IF(D112=0,"",B110+1)</f>
        <v/>
      </c>
      <c r="C112" s="373"/>
      <c r="D112" s="374"/>
      <c r="E112" s="374"/>
      <c r="F112" s="374"/>
      <c r="G112" s="374"/>
      <c r="H112" s="374"/>
      <c r="I112" s="374"/>
      <c r="J112" s="374"/>
      <c r="K112" s="374"/>
      <c r="L112" s="374"/>
      <c r="M112" s="374"/>
      <c r="N112" s="374"/>
      <c r="O112" s="374"/>
      <c r="P112" s="374"/>
      <c r="Q112" s="374"/>
      <c r="R112" s="374"/>
      <c r="S112" s="374"/>
      <c r="T112" s="374"/>
      <c r="U112" s="374"/>
      <c r="V112" s="374"/>
      <c r="W112" s="374"/>
      <c r="X112" s="374"/>
      <c r="Y112" s="374"/>
      <c r="Z112" s="374"/>
      <c r="AA112" s="374"/>
      <c r="AB112" s="374"/>
      <c r="AC112" s="374"/>
      <c r="AD112" s="374"/>
      <c r="AE112" s="374"/>
      <c r="AF112" s="374"/>
      <c r="AG112" s="374"/>
      <c r="AH112" s="374"/>
      <c r="AI112" s="374"/>
      <c r="AJ112" s="374"/>
      <c r="AK112" s="374"/>
      <c r="AL112" s="374"/>
      <c r="AM112" s="374"/>
      <c r="AN112" s="374"/>
      <c r="AO112" s="374"/>
      <c r="AP112" s="374"/>
      <c r="AQ112" s="374"/>
      <c r="AR112" s="374"/>
      <c r="AS112" s="374"/>
      <c r="AT112" s="374"/>
      <c r="AU112" s="374"/>
    </row>
    <row r="113" spans="2:47" ht="12" customHeight="1" x14ac:dyDescent="0.3">
      <c r="B113" s="373"/>
      <c r="C113" s="373"/>
      <c r="D113" s="374"/>
      <c r="E113" s="374"/>
      <c r="F113" s="374"/>
      <c r="G113" s="374"/>
      <c r="H113" s="374"/>
      <c r="I113" s="374"/>
      <c r="J113" s="374"/>
      <c r="K113" s="374"/>
      <c r="L113" s="374"/>
      <c r="M113" s="374"/>
      <c r="N113" s="374"/>
      <c r="O113" s="374"/>
      <c r="P113" s="374"/>
      <c r="Q113" s="374"/>
      <c r="R113" s="374"/>
      <c r="S113" s="374"/>
      <c r="T113" s="374"/>
      <c r="U113" s="374"/>
      <c r="V113" s="374"/>
      <c r="W113" s="374"/>
      <c r="X113" s="374"/>
      <c r="Y113" s="374"/>
      <c r="Z113" s="374"/>
      <c r="AA113" s="374"/>
      <c r="AB113" s="374"/>
      <c r="AC113" s="374"/>
      <c r="AD113" s="374"/>
      <c r="AE113" s="374"/>
      <c r="AF113" s="374"/>
      <c r="AG113" s="374"/>
      <c r="AH113" s="374"/>
      <c r="AI113" s="374"/>
      <c r="AJ113" s="374"/>
      <c r="AK113" s="374"/>
      <c r="AL113" s="374"/>
      <c r="AM113" s="374"/>
      <c r="AN113" s="374"/>
      <c r="AO113" s="374"/>
      <c r="AP113" s="374"/>
      <c r="AQ113" s="374"/>
      <c r="AR113" s="374"/>
      <c r="AS113" s="374"/>
      <c r="AT113" s="374"/>
      <c r="AU113" s="374"/>
    </row>
    <row r="114" spans="2:47" ht="12" customHeight="1" x14ac:dyDescent="0.3">
      <c r="B114" s="373" t="str">
        <f>IF(D114=0,"",B112+1)</f>
        <v/>
      </c>
      <c r="C114" s="373"/>
      <c r="D114" s="374"/>
      <c r="E114" s="374"/>
      <c r="F114" s="374"/>
      <c r="G114" s="374"/>
      <c r="H114" s="374"/>
      <c r="I114" s="374"/>
      <c r="J114" s="374"/>
      <c r="K114" s="374"/>
      <c r="L114" s="374"/>
      <c r="M114" s="374"/>
      <c r="N114" s="374"/>
      <c r="O114" s="374"/>
      <c r="P114" s="374"/>
      <c r="Q114" s="374"/>
      <c r="R114" s="374"/>
      <c r="S114" s="374"/>
      <c r="T114" s="374"/>
      <c r="U114" s="374"/>
      <c r="V114" s="374"/>
      <c r="W114" s="374"/>
      <c r="X114" s="374"/>
      <c r="Y114" s="374"/>
      <c r="Z114" s="374"/>
      <c r="AA114" s="374"/>
      <c r="AB114" s="374"/>
      <c r="AC114" s="374"/>
      <c r="AD114" s="374"/>
      <c r="AE114" s="374"/>
      <c r="AF114" s="374"/>
      <c r="AG114" s="374"/>
      <c r="AH114" s="374"/>
      <c r="AI114" s="374"/>
      <c r="AJ114" s="374"/>
      <c r="AK114" s="374"/>
      <c r="AL114" s="374"/>
      <c r="AM114" s="374"/>
      <c r="AN114" s="374"/>
      <c r="AO114" s="374"/>
      <c r="AP114" s="374"/>
      <c r="AQ114" s="374"/>
      <c r="AR114" s="374"/>
      <c r="AS114" s="374"/>
      <c r="AT114" s="374"/>
      <c r="AU114" s="374"/>
    </row>
    <row r="115" spans="2:47" ht="12" customHeight="1" x14ac:dyDescent="0.3">
      <c r="B115" s="373"/>
      <c r="C115" s="373"/>
      <c r="D115" s="374"/>
      <c r="E115" s="374"/>
      <c r="F115" s="374"/>
      <c r="G115" s="374"/>
      <c r="H115" s="374"/>
      <c r="I115" s="374"/>
      <c r="J115" s="374"/>
      <c r="K115" s="374"/>
      <c r="L115" s="374"/>
      <c r="M115" s="374"/>
      <c r="N115" s="374"/>
      <c r="O115" s="374"/>
      <c r="P115" s="374"/>
      <c r="Q115" s="374"/>
      <c r="R115" s="374"/>
      <c r="S115" s="374"/>
      <c r="T115" s="374"/>
      <c r="U115" s="374"/>
      <c r="V115" s="374"/>
      <c r="W115" s="374"/>
      <c r="X115" s="374"/>
      <c r="Y115" s="374"/>
      <c r="Z115" s="374"/>
      <c r="AA115" s="374"/>
      <c r="AB115" s="374"/>
      <c r="AC115" s="374"/>
      <c r="AD115" s="374"/>
      <c r="AE115" s="374"/>
      <c r="AF115" s="374"/>
      <c r="AG115" s="374"/>
      <c r="AH115" s="374"/>
      <c r="AI115" s="374"/>
      <c r="AJ115" s="374"/>
      <c r="AK115" s="374"/>
      <c r="AL115" s="374"/>
      <c r="AM115" s="374"/>
      <c r="AN115" s="374"/>
      <c r="AO115" s="374"/>
      <c r="AP115" s="374"/>
      <c r="AQ115" s="374"/>
      <c r="AR115" s="374"/>
      <c r="AS115" s="374"/>
      <c r="AT115" s="374"/>
      <c r="AU115" s="374"/>
    </row>
    <row r="116" spans="2:47" ht="12" customHeight="1" x14ac:dyDescent="0.3">
      <c r="B116" s="373" t="str">
        <f>IF(D116=0,"",B114+1)</f>
        <v/>
      </c>
      <c r="C116" s="373"/>
      <c r="D116" s="374"/>
      <c r="E116" s="374"/>
      <c r="F116" s="374"/>
      <c r="G116" s="374"/>
      <c r="H116" s="374"/>
      <c r="I116" s="374"/>
      <c r="J116" s="374"/>
      <c r="K116" s="374"/>
      <c r="L116" s="374"/>
      <c r="M116" s="374"/>
      <c r="N116" s="374"/>
      <c r="O116" s="374"/>
      <c r="P116" s="374"/>
      <c r="Q116" s="374"/>
      <c r="R116" s="374"/>
      <c r="S116" s="374"/>
      <c r="T116" s="374"/>
      <c r="U116" s="374"/>
      <c r="V116" s="374"/>
      <c r="W116" s="374"/>
      <c r="X116" s="374"/>
      <c r="Y116" s="374"/>
      <c r="Z116" s="374"/>
      <c r="AA116" s="374"/>
      <c r="AB116" s="374"/>
      <c r="AC116" s="374"/>
      <c r="AD116" s="374"/>
      <c r="AE116" s="374"/>
      <c r="AF116" s="374"/>
      <c r="AG116" s="374"/>
      <c r="AH116" s="374"/>
      <c r="AI116" s="374"/>
      <c r="AJ116" s="374"/>
      <c r="AK116" s="374"/>
      <c r="AL116" s="374"/>
      <c r="AM116" s="374"/>
      <c r="AN116" s="374"/>
      <c r="AO116" s="374"/>
      <c r="AP116" s="374"/>
      <c r="AQ116" s="374"/>
      <c r="AR116" s="374"/>
      <c r="AS116" s="374"/>
      <c r="AT116" s="374"/>
      <c r="AU116" s="374"/>
    </row>
    <row r="117" spans="2:47" ht="12" customHeight="1" x14ac:dyDescent="0.3">
      <c r="B117" s="373"/>
      <c r="C117" s="373"/>
      <c r="D117" s="374"/>
      <c r="E117" s="374"/>
      <c r="F117" s="374"/>
      <c r="G117" s="374"/>
      <c r="H117" s="374"/>
      <c r="I117" s="374"/>
      <c r="J117" s="374"/>
      <c r="K117" s="374"/>
      <c r="L117" s="374"/>
      <c r="M117" s="374"/>
      <c r="N117" s="374"/>
      <c r="O117" s="374"/>
      <c r="P117" s="374"/>
      <c r="Q117" s="374"/>
      <c r="R117" s="374"/>
      <c r="S117" s="374"/>
      <c r="T117" s="374"/>
      <c r="U117" s="374"/>
      <c r="V117" s="374"/>
      <c r="W117" s="374"/>
      <c r="X117" s="374"/>
      <c r="Y117" s="374"/>
      <c r="Z117" s="374"/>
      <c r="AA117" s="374"/>
      <c r="AB117" s="374"/>
      <c r="AC117" s="374"/>
      <c r="AD117" s="374"/>
      <c r="AE117" s="374"/>
      <c r="AF117" s="374"/>
      <c r="AG117" s="374"/>
      <c r="AH117" s="374"/>
      <c r="AI117" s="374"/>
      <c r="AJ117" s="374"/>
      <c r="AK117" s="374"/>
      <c r="AL117" s="374"/>
      <c r="AM117" s="374"/>
      <c r="AN117" s="374"/>
      <c r="AO117" s="374"/>
      <c r="AP117" s="374"/>
      <c r="AQ117" s="374"/>
      <c r="AR117" s="374"/>
      <c r="AS117" s="374"/>
      <c r="AT117" s="374"/>
      <c r="AU117" s="374"/>
    </row>
    <row r="118" spans="2:47" ht="12" customHeight="1" x14ac:dyDescent="0.3">
      <c r="B118" s="373" t="str">
        <f>IF(D118=0,"",B116+1)</f>
        <v/>
      </c>
      <c r="C118" s="373"/>
      <c r="D118" s="374"/>
      <c r="E118" s="374"/>
      <c r="F118" s="374"/>
      <c r="G118" s="374"/>
      <c r="H118" s="374"/>
      <c r="I118" s="374"/>
      <c r="J118" s="374"/>
      <c r="K118" s="374"/>
      <c r="L118" s="374"/>
      <c r="M118" s="374"/>
      <c r="N118" s="374"/>
      <c r="O118" s="374"/>
      <c r="P118" s="374"/>
      <c r="Q118" s="374"/>
      <c r="R118" s="374"/>
      <c r="S118" s="374"/>
      <c r="T118" s="374"/>
      <c r="U118" s="374"/>
      <c r="V118" s="374"/>
      <c r="W118" s="374"/>
      <c r="X118" s="374"/>
      <c r="Y118" s="374"/>
      <c r="Z118" s="374"/>
      <c r="AA118" s="374"/>
      <c r="AB118" s="374"/>
      <c r="AC118" s="374"/>
      <c r="AD118" s="374"/>
      <c r="AE118" s="374"/>
      <c r="AF118" s="374"/>
      <c r="AG118" s="374"/>
      <c r="AH118" s="374"/>
      <c r="AI118" s="374"/>
      <c r="AJ118" s="374"/>
      <c r="AK118" s="374"/>
      <c r="AL118" s="374"/>
      <c r="AM118" s="374"/>
      <c r="AN118" s="374"/>
      <c r="AO118" s="374"/>
      <c r="AP118" s="374"/>
      <c r="AQ118" s="374"/>
      <c r="AR118" s="374"/>
      <c r="AS118" s="374"/>
      <c r="AT118" s="374"/>
      <c r="AU118" s="374"/>
    </row>
    <row r="119" spans="2:47" ht="12" customHeight="1" x14ac:dyDescent="0.3">
      <c r="B119" s="373"/>
      <c r="C119" s="373"/>
      <c r="D119" s="374"/>
      <c r="E119" s="374"/>
      <c r="F119" s="374"/>
      <c r="G119" s="374"/>
      <c r="H119" s="374"/>
      <c r="I119" s="374"/>
      <c r="J119" s="374"/>
      <c r="K119" s="374"/>
      <c r="L119" s="374"/>
      <c r="M119" s="374"/>
      <c r="N119" s="374"/>
      <c r="O119" s="374"/>
      <c r="P119" s="374"/>
      <c r="Q119" s="374"/>
      <c r="R119" s="374"/>
      <c r="S119" s="374"/>
      <c r="T119" s="374"/>
      <c r="U119" s="374"/>
      <c r="V119" s="374"/>
      <c r="W119" s="374"/>
      <c r="X119" s="374"/>
      <c r="Y119" s="374"/>
      <c r="Z119" s="374"/>
      <c r="AA119" s="374"/>
      <c r="AB119" s="374"/>
      <c r="AC119" s="374"/>
      <c r="AD119" s="374"/>
      <c r="AE119" s="374"/>
      <c r="AF119" s="374"/>
      <c r="AG119" s="374"/>
      <c r="AH119" s="374"/>
      <c r="AI119" s="374"/>
      <c r="AJ119" s="374"/>
      <c r="AK119" s="374"/>
      <c r="AL119" s="374"/>
      <c r="AM119" s="374"/>
      <c r="AN119" s="374"/>
      <c r="AO119" s="374"/>
      <c r="AP119" s="374"/>
      <c r="AQ119" s="374"/>
      <c r="AR119" s="374"/>
      <c r="AS119" s="374"/>
      <c r="AT119" s="374"/>
      <c r="AU119" s="374"/>
    </row>
    <row r="125" spans="2:47" ht="12" customHeight="1" x14ac:dyDescent="0.3">
      <c r="AN125" s="287" t="s">
        <v>877</v>
      </c>
      <c r="AO125" s="287"/>
      <c r="AP125" s="287"/>
      <c r="AQ125" s="287"/>
      <c r="AR125" s="287"/>
      <c r="AS125" s="287"/>
      <c r="AT125" s="287"/>
    </row>
    <row r="126" spans="2:47" ht="12" customHeight="1" x14ac:dyDescent="0.3">
      <c r="AN126" s="287"/>
      <c r="AO126" s="287"/>
      <c r="AP126" s="287"/>
      <c r="AQ126" s="287"/>
      <c r="AR126" s="287"/>
      <c r="AS126" s="287"/>
      <c r="AT126" s="287"/>
    </row>
    <row r="127" spans="2:47" ht="12" customHeight="1" x14ac:dyDescent="0.3">
      <c r="AN127" s="287"/>
      <c r="AO127" s="287"/>
      <c r="AP127" s="287"/>
      <c r="AQ127" s="287"/>
      <c r="AR127" s="287"/>
      <c r="AS127" s="287"/>
      <c r="AT127" s="287"/>
    </row>
    <row r="130" spans="1:48" ht="12" customHeight="1" x14ac:dyDescent="0.3">
      <c r="A130" s="310" t="s">
        <v>878</v>
      </c>
      <c r="B130" s="310"/>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row>
    <row r="131" spans="1:48" ht="12" customHeight="1" x14ac:dyDescent="0.3">
      <c r="AN131" s="316" t="s">
        <v>186</v>
      </c>
      <c r="AO131" s="316"/>
      <c r="AP131" s="316"/>
      <c r="AQ131" s="316"/>
      <c r="AS131" s="316" t="s">
        <v>165</v>
      </c>
      <c r="AT131" s="316"/>
      <c r="AU131" s="316"/>
      <c r="AV131" s="316"/>
    </row>
    <row r="132" spans="1:48" ht="12" customHeight="1" x14ac:dyDescent="0.3">
      <c r="AN132" s="316"/>
      <c r="AO132" s="316"/>
      <c r="AP132" s="316"/>
      <c r="AQ132" s="316"/>
      <c r="AS132" s="316"/>
      <c r="AT132" s="316"/>
      <c r="AU132" s="316"/>
      <c r="AV132" s="316"/>
    </row>
  </sheetData>
  <mergeCells count="165">
    <mergeCell ref="A130:AV130"/>
    <mergeCell ref="AN131:AQ132"/>
    <mergeCell ref="AS131:AV132"/>
    <mergeCell ref="B116:C117"/>
    <mergeCell ref="D116:AU117"/>
    <mergeCell ref="B118:C119"/>
    <mergeCell ref="D118:AU119"/>
    <mergeCell ref="B112:C113"/>
    <mergeCell ref="D112:AU113"/>
    <mergeCell ref="B114:C115"/>
    <mergeCell ref="D114:AU115"/>
    <mergeCell ref="B108:C109"/>
    <mergeCell ref="D108:AU109"/>
    <mergeCell ref="B110:C111"/>
    <mergeCell ref="D110:AU111"/>
    <mergeCell ref="AN125:AT127"/>
    <mergeCell ref="BD85:BE86"/>
    <mergeCell ref="A88:AV88"/>
    <mergeCell ref="A89:C91"/>
    <mergeCell ref="D89:AM91"/>
    <mergeCell ref="AN89:AV91"/>
    <mergeCell ref="B104:C105"/>
    <mergeCell ref="D104:AU105"/>
    <mergeCell ref="B106:C107"/>
    <mergeCell ref="D106:AU107"/>
    <mergeCell ref="D92:AV93"/>
    <mergeCell ref="C95:AG97"/>
    <mergeCell ref="AH95:AP97"/>
    <mergeCell ref="D102:AV103"/>
    <mergeCell ref="AH82:AM83"/>
    <mergeCell ref="AO82:AT83"/>
    <mergeCell ref="AX85:AY86"/>
    <mergeCell ref="AZ85:BA86"/>
    <mergeCell ref="D82:K83"/>
    <mergeCell ref="M82:R83"/>
    <mergeCell ref="T82:Y83"/>
    <mergeCell ref="AA82:AF83"/>
    <mergeCell ref="BB85:BC86"/>
    <mergeCell ref="D77:AV78"/>
    <mergeCell ref="D69:P70"/>
    <mergeCell ref="R69:V70"/>
    <mergeCell ref="X69:AB70"/>
    <mergeCell ref="AC69:AD70"/>
    <mergeCell ref="AE69:AI70"/>
    <mergeCell ref="AJ69:AN70"/>
    <mergeCell ref="M79:R80"/>
    <mergeCell ref="T79:Y80"/>
    <mergeCell ref="AA79:AF80"/>
    <mergeCell ref="AH79:AM80"/>
    <mergeCell ref="AO79:AT80"/>
    <mergeCell ref="AO69:AS70"/>
    <mergeCell ref="AO66:AS67"/>
    <mergeCell ref="D63:P64"/>
    <mergeCell ref="R63:V64"/>
    <mergeCell ref="D72:P73"/>
    <mergeCell ref="R72:V73"/>
    <mergeCell ref="X72:AB73"/>
    <mergeCell ref="AC72:AD73"/>
    <mergeCell ref="AE72:AI73"/>
    <mergeCell ref="AJ72:AN73"/>
    <mergeCell ref="AO72:AS73"/>
    <mergeCell ref="AJ63:AN64"/>
    <mergeCell ref="X63:AB64"/>
    <mergeCell ref="AC63:AD64"/>
    <mergeCell ref="D66:P67"/>
    <mergeCell ref="R66:V67"/>
    <mergeCell ref="X66:AB67"/>
    <mergeCell ref="AC66:AD67"/>
    <mergeCell ref="AE66:AI67"/>
    <mergeCell ref="AJ66:AN67"/>
    <mergeCell ref="R55:V57"/>
    <mergeCell ref="AO63:AS64"/>
    <mergeCell ref="A47:AV47"/>
    <mergeCell ref="D44:P45"/>
    <mergeCell ref="R44:V45"/>
    <mergeCell ref="X44:AB45"/>
    <mergeCell ref="AC44:AD45"/>
    <mergeCell ref="X55:AB57"/>
    <mergeCell ref="AE55:AI57"/>
    <mergeCell ref="AJ55:AN57"/>
    <mergeCell ref="A49:C51"/>
    <mergeCell ref="D49:AM51"/>
    <mergeCell ref="AN49:AV51"/>
    <mergeCell ref="D52:AV53"/>
    <mergeCell ref="AO55:AS57"/>
    <mergeCell ref="D57:L58"/>
    <mergeCell ref="D60:P61"/>
    <mergeCell ref="R60:V61"/>
    <mergeCell ref="X60:AB61"/>
    <mergeCell ref="AC60:AD61"/>
    <mergeCell ref="AE60:AI61"/>
    <mergeCell ref="AJ60:AN61"/>
    <mergeCell ref="AO60:AS61"/>
    <mergeCell ref="AE63:AI64"/>
    <mergeCell ref="D41:P42"/>
    <mergeCell ref="R41:V42"/>
    <mergeCell ref="X41:AB42"/>
    <mergeCell ref="AC41:AD42"/>
    <mergeCell ref="AE41:AI42"/>
    <mergeCell ref="AJ41:AN42"/>
    <mergeCell ref="AO41:AS42"/>
    <mergeCell ref="AE44:AI45"/>
    <mergeCell ref="AJ44:AN45"/>
    <mergeCell ref="AO44:AS45"/>
    <mergeCell ref="AE38:AI39"/>
    <mergeCell ref="AJ38:AN39"/>
    <mergeCell ref="D29:P30"/>
    <mergeCell ref="R29:V30"/>
    <mergeCell ref="X29:AB30"/>
    <mergeCell ref="AC29:AD30"/>
    <mergeCell ref="AE29:AI30"/>
    <mergeCell ref="AJ29:AN30"/>
    <mergeCell ref="AO38:AS39"/>
    <mergeCell ref="D38:P39"/>
    <mergeCell ref="R38:V39"/>
    <mergeCell ref="X38:AB39"/>
    <mergeCell ref="AC38:AD39"/>
    <mergeCell ref="AO29:AS30"/>
    <mergeCell ref="AO32:AS33"/>
    <mergeCell ref="D35:P36"/>
    <mergeCell ref="R35:V36"/>
    <mergeCell ref="X35:AB36"/>
    <mergeCell ref="AC35:AD36"/>
    <mergeCell ref="AE35:AI36"/>
    <mergeCell ref="AJ35:AN36"/>
    <mergeCell ref="AO35:AS36"/>
    <mergeCell ref="D32:P33"/>
    <mergeCell ref="R32:V33"/>
    <mergeCell ref="AE32:AI33"/>
    <mergeCell ref="AJ32:AN33"/>
    <mergeCell ref="X32:AB33"/>
    <mergeCell ref="AC32:AD33"/>
    <mergeCell ref="D26:P27"/>
    <mergeCell ref="R26:V27"/>
    <mergeCell ref="X26:AB27"/>
    <mergeCell ref="AC26:AD27"/>
    <mergeCell ref="D20:L21"/>
    <mergeCell ref="AZ22:BA23"/>
    <mergeCell ref="D23:P24"/>
    <mergeCell ref="R23:V24"/>
    <mergeCell ref="X23:AB24"/>
    <mergeCell ref="AC23:AD24"/>
    <mergeCell ref="AE26:AI27"/>
    <mergeCell ref="AJ26:AN27"/>
    <mergeCell ref="AO26:AS27"/>
    <mergeCell ref="AE23:AI24"/>
    <mergeCell ref="AJ23:AN24"/>
    <mergeCell ref="AO23:AS24"/>
    <mergeCell ref="BB15:BC16"/>
    <mergeCell ref="R18:V20"/>
    <mergeCell ref="X18:AB20"/>
    <mergeCell ref="AE18:AI20"/>
    <mergeCell ref="AJ18:AN20"/>
    <mergeCell ref="AO18:AS20"/>
    <mergeCell ref="AX19:AY20"/>
    <mergeCell ref="A1:C3"/>
    <mergeCell ref="D1:AM3"/>
    <mergeCell ref="AN1:AV3"/>
    <mergeCell ref="A5:AV7"/>
    <mergeCell ref="AZ19:BA20"/>
    <mergeCell ref="BB19:BC20"/>
    <mergeCell ref="B8:AU12"/>
    <mergeCell ref="D15:R16"/>
    <mergeCell ref="AX15:AY16"/>
    <mergeCell ref="AZ15:BA16"/>
  </mergeCells>
  <phoneticPr fontId="0" type="noConversion"/>
  <conditionalFormatting sqref="AE23:AN24 AE26:AN27 AE29:AN30 AE32:AN33 AE35:AN36 AE38:AN39">
    <cfRule type="cellIs" dxfId="209" priority="2" operator="equal">
      <formula>0</formula>
    </cfRule>
  </conditionalFormatting>
  <conditionalFormatting sqref="AJ23:AN39">
    <cfRule type="expression" dxfId="208" priority="3">
      <formula>$AJ$18=""</formula>
    </cfRule>
  </conditionalFormatting>
  <conditionalFormatting sqref="AO74:AS74">
    <cfRule type="expression" dxfId="207" priority="4">
      <formula>$AO$18=""</formula>
    </cfRule>
  </conditionalFormatting>
  <conditionalFormatting sqref="AE60:AN61 AE63:AN64 AE66:AN67 AE69:AN70 AE72:AN73">
    <cfRule type="cellIs" dxfId="206" priority="5" operator="equal">
      <formula>0</formula>
    </cfRule>
  </conditionalFormatting>
  <conditionalFormatting sqref="AJ60:AN74">
    <cfRule type="expression" dxfId="205" priority="6">
      <formula>$AJ$18=""</formula>
    </cfRule>
  </conditionalFormatting>
  <conditionalFormatting sqref="AH95:AP97">
    <cfRule type="cellIs" dxfId="204" priority="7" operator="equal">
      <formula>0</formula>
    </cfRule>
  </conditionalFormatting>
  <conditionalFormatting sqref="D104:AU119">
    <cfRule type="expression" dxfId="203" priority="8">
      <formula>$D$104=0</formula>
    </cfRule>
    <cfRule type="cellIs" dxfId="202" priority="9" operator="equal">
      <formula>0</formula>
    </cfRule>
  </conditionalFormatting>
  <conditionalFormatting sqref="B8">
    <cfRule type="cellIs" dxfId="201" priority="10" operator="equal">
      <formula>0</formula>
    </cfRule>
  </conditionalFormatting>
  <conditionalFormatting sqref="X23:AB24 X26:AB27 X29:AB30 X32:AB33 X35:AB36 X38:AB39">
    <cfRule type="expression" dxfId="200" priority="11">
      <formula>$X$23+$X$26+$X$29+$X$32+$X$35+$X$38+$X$41+$X$44=0</formula>
    </cfRule>
  </conditionalFormatting>
  <conditionalFormatting sqref="AO82">
    <cfRule type="cellIs" dxfId="199" priority="12" operator="equal">
      <formula>0</formula>
    </cfRule>
  </conditionalFormatting>
  <conditionalFormatting sqref="AO82">
    <cfRule type="cellIs" dxfId="198" priority="13" operator="equal">
      <formula>"oui"</formula>
    </cfRule>
  </conditionalFormatting>
  <conditionalFormatting sqref="T82">
    <cfRule type="cellIs" dxfId="197" priority="14" operator="equal">
      <formula>0</formula>
    </cfRule>
  </conditionalFormatting>
  <conditionalFormatting sqref="T82">
    <cfRule type="cellIs" dxfId="196" priority="15" operator="equal">
      <formula>"oui"</formula>
    </cfRule>
  </conditionalFormatting>
  <conditionalFormatting sqref="AA82">
    <cfRule type="cellIs" dxfId="195" priority="16" operator="equal">
      <formula>0</formula>
    </cfRule>
  </conditionalFormatting>
  <conditionalFormatting sqref="AA82">
    <cfRule type="cellIs" dxfId="194" priority="17" operator="equal">
      <formula>"oui"</formula>
    </cfRule>
  </conditionalFormatting>
  <conditionalFormatting sqref="AH82">
    <cfRule type="cellIs" dxfId="193" priority="18" operator="equal">
      <formula>0</formula>
    </cfRule>
  </conditionalFormatting>
  <conditionalFormatting sqref="AH82">
    <cfRule type="cellIs" dxfId="192" priority="19" operator="equal">
      <formula>"oui"</formula>
    </cfRule>
  </conditionalFormatting>
  <conditionalFormatting sqref="AO23:AS24 AO26:AS27 AO29:AS30 AO32:AS33 AO35:AS36 AO38:AS39">
    <cfRule type="cellIs" dxfId="191" priority="20" operator="equal">
      <formula>0</formula>
    </cfRule>
  </conditionalFormatting>
  <conditionalFormatting sqref="AO23:AS39">
    <cfRule type="expression" dxfId="190" priority="21">
      <formula>$AJ$18=""</formula>
    </cfRule>
  </conditionalFormatting>
  <conditionalFormatting sqref="AO60:AS61 AO63:AS64 AO66:AS67 AO69:AS70 AO72:AS73">
    <cfRule type="cellIs" dxfId="189" priority="22" operator="equal">
      <formula>0</formula>
    </cfRule>
  </conditionalFormatting>
  <conditionalFormatting sqref="AO60:AS73">
    <cfRule type="expression" dxfId="188" priority="23">
      <formula>$AJ$18=""</formula>
    </cfRule>
  </conditionalFormatting>
  <conditionalFormatting sqref="AE41:AN42">
    <cfRule type="cellIs" dxfId="187" priority="24" operator="equal">
      <formula>0</formula>
    </cfRule>
  </conditionalFormatting>
  <conditionalFormatting sqref="AJ40:AN42">
    <cfRule type="expression" dxfId="186" priority="25">
      <formula>$AJ$18=""</formula>
    </cfRule>
  </conditionalFormatting>
  <conditionalFormatting sqref="AO41:AS42">
    <cfRule type="cellIs" dxfId="185" priority="26" operator="equal">
      <formula>0</formula>
    </cfRule>
  </conditionalFormatting>
  <conditionalFormatting sqref="AO40:AS42">
    <cfRule type="expression" dxfId="184" priority="27">
      <formula>$AJ$18=""</formula>
    </cfRule>
  </conditionalFormatting>
  <conditionalFormatting sqref="AE44:AN45">
    <cfRule type="cellIs" dxfId="183" priority="28" operator="equal">
      <formula>0</formula>
    </cfRule>
  </conditionalFormatting>
  <conditionalFormatting sqref="AJ43:AN45">
    <cfRule type="expression" dxfId="182" priority="29">
      <formula>$AJ$18=""</formula>
    </cfRule>
  </conditionalFormatting>
  <conditionalFormatting sqref="AO44:AS45">
    <cfRule type="cellIs" dxfId="181" priority="30" operator="equal">
      <formula>0</formula>
    </cfRule>
  </conditionalFormatting>
  <conditionalFormatting sqref="AO43:AS45">
    <cfRule type="expression" dxfId="180" priority="31">
      <formula>$AJ$18=""</formula>
    </cfRule>
  </conditionalFormatting>
  <conditionalFormatting sqref="X41:AB42">
    <cfRule type="expression" dxfId="179" priority="32">
      <formula>$X$23+$X$26+$X$29+$X$32+$X$35+$X$38+$X$41+$X$44=0</formula>
    </cfRule>
  </conditionalFormatting>
  <conditionalFormatting sqref="X44:AB45">
    <cfRule type="expression" dxfId="178" priority="33">
      <formula>$X$23+$X$26+$X$29+$X$32+$X$35+$X$38+$X$41+$X$44=0</formula>
    </cfRule>
  </conditionalFormatting>
  <conditionalFormatting sqref="M82">
    <cfRule type="cellIs" dxfId="177" priority="34" operator="equal">
      <formula>"oui"</formula>
    </cfRule>
  </conditionalFormatting>
  <conditionalFormatting sqref="M82">
    <cfRule type="cellIs" dxfId="176" priority="35" operator="equal">
      <formula>0</formula>
    </cfRule>
  </conditionalFormatting>
  <hyperlinks>
    <hyperlink ref="AN131" location="'6 - Financement'!Zone_d_impression" display="précédent"/>
    <hyperlink ref="AS131" location="'8 - Couverture réalisée'!Zone_d_impression" display="suivant"/>
  </hyperlinks>
  <pageMargins left="0.70833333333333304" right="0.70833333333333304" top="0.74791666666666701" bottom="0.74791666666666701" header="0.51180555555555496" footer="0.51180555555555496"/>
  <pageSetup paperSize="9" firstPageNumber="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O169"/>
  <sheetViews>
    <sheetView showGridLines="0" showRowColHeaders="0" zoomScale="90" zoomScaleNormal="90" workbookViewId="0">
      <pane ySplit="3" topLeftCell="A4" activePane="bottomLeft" state="frozen"/>
      <selection pane="bottomLeft" activeCell="BF19" sqref="BF19"/>
    </sheetView>
  </sheetViews>
  <sheetFormatPr baseColWidth="10" defaultColWidth="2.6640625" defaultRowHeight="14.4" x14ac:dyDescent="0.3"/>
  <cols>
    <col min="1" max="47" width="2.6640625" customWidth="1"/>
    <col min="48" max="48" width="2.6640625" style="169" customWidth="1"/>
    <col min="49" max="49" width="11.5546875" style="170" hidden="1" customWidth="1"/>
    <col min="50" max="50" width="12.109375" style="170" hidden="1" customWidth="1"/>
    <col min="51" max="51" width="11.5546875" style="170" hidden="1" customWidth="1"/>
    <col min="52" max="52" width="11.33203125" style="170" hidden="1" customWidth="1"/>
    <col min="53" max="57" width="11.5546875" style="170" hidden="1" customWidth="1"/>
    <col min="58" max="58" width="2.6640625" style="171" customWidth="1"/>
    <col min="59" max="62" width="2.6640625" style="103" customWidth="1"/>
    <col min="63" max="67" width="2.6640625" style="104" customWidth="1"/>
    <col min="68" max="16384" width="2.6640625" style="94"/>
  </cols>
  <sheetData>
    <row r="1" spans="1:56" ht="12" customHeight="1" x14ac:dyDescent="0.3">
      <c r="A1" s="285"/>
      <c r="B1" s="285"/>
      <c r="C1" s="285"/>
      <c r="D1" s="286" t="str">
        <f>'Page de garde'!D1:AM3</f>
        <v>Appel à projets commun 2025</v>
      </c>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404" t="s">
        <v>912</v>
      </c>
      <c r="AO1" s="404"/>
      <c r="AP1" s="404"/>
      <c r="AQ1" s="404"/>
      <c r="AR1" s="404"/>
      <c r="AS1" s="404"/>
      <c r="AT1" s="404"/>
      <c r="AU1" s="404"/>
      <c r="AV1" s="404"/>
    </row>
    <row r="2" spans="1:56" ht="12" customHeight="1" x14ac:dyDescent="0.3">
      <c r="A2" s="285"/>
      <c r="B2" s="285"/>
      <c r="C2" s="285"/>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404"/>
      <c r="AO2" s="404"/>
      <c r="AP2" s="404"/>
      <c r="AQ2" s="404"/>
      <c r="AR2" s="404"/>
      <c r="AS2" s="404"/>
      <c r="AT2" s="404"/>
      <c r="AU2" s="404"/>
      <c r="AV2" s="404"/>
    </row>
    <row r="3" spans="1:56" ht="12" customHeight="1" x14ac:dyDescent="0.3">
      <c r="A3" s="285"/>
      <c r="B3" s="285"/>
      <c r="C3" s="285"/>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404"/>
      <c r="AO3" s="404"/>
      <c r="AP3" s="404"/>
      <c r="AQ3" s="404"/>
      <c r="AR3" s="404"/>
      <c r="AS3" s="404"/>
      <c r="AT3" s="404"/>
      <c r="AU3" s="404"/>
      <c r="AV3" s="404"/>
    </row>
    <row r="5" spans="1:56" ht="12" customHeight="1" x14ac:dyDescent="0.3">
      <c r="A5" s="287" t="s">
        <v>140</v>
      </c>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row>
    <row r="6" spans="1:56" ht="12" customHeight="1" x14ac:dyDescent="0.3">
      <c r="A6" s="287"/>
      <c r="B6" s="287"/>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row>
    <row r="7" spans="1:56" ht="12" customHeight="1" x14ac:dyDescent="0.3">
      <c r="A7" s="287"/>
      <c r="B7" s="287"/>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row>
    <row r="8" spans="1:56" ht="12" customHeight="1" x14ac:dyDescent="0.3">
      <c r="B8" s="349" t="str">
        <f>CONCATENATE(Identification!B10)</f>
        <v/>
      </c>
      <c r="C8" s="349"/>
      <c r="D8" s="349"/>
      <c r="E8" s="349"/>
      <c r="F8" s="349"/>
      <c r="G8" s="349"/>
      <c r="H8" s="349"/>
      <c r="I8" s="349"/>
      <c r="J8" s="349"/>
      <c r="K8" s="349"/>
      <c r="L8" s="349"/>
      <c r="M8" s="349"/>
      <c r="N8" s="349"/>
      <c r="O8" s="349"/>
      <c r="P8" s="349"/>
      <c r="Q8" s="349"/>
      <c r="R8" s="349"/>
      <c r="S8" s="349"/>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c r="AT8" s="349"/>
      <c r="AU8" s="349"/>
    </row>
    <row r="9" spans="1:56" ht="12" customHeight="1" x14ac:dyDescent="0.3">
      <c r="B9" s="349"/>
      <c r="C9" s="349"/>
      <c r="D9" s="349"/>
      <c r="E9" s="349"/>
      <c r="F9" s="349"/>
      <c r="G9" s="349"/>
      <c r="H9" s="349"/>
      <c r="I9" s="349"/>
      <c r="J9" s="349"/>
      <c r="K9" s="349"/>
      <c r="L9" s="349"/>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row>
    <row r="10" spans="1:56" ht="12" customHeight="1" x14ac:dyDescent="0.3">
      <c r="B10" s="349"/>
      <c r="C10" s="349"/>
      <c r="D10" s="349"/>
      <c r="E10" s="349"/>
      <c r="F10" s="349"/>
      <c r="G10" s="349"/>
      <c r="H10" s="349"/>
      <c r="I10" s="349"/>
      <c r="J10" s="349"/>
      <c r="K10" s="349"/>
      <c r="L10" s="349"/>
      <c r="M10" s="349"/>
      <c r="N10" s="349"/>
      <c r="O10" s="349"/>
      <c r="P10" s="349"/>
      <c r="Q10" s="349"/>
      <c r="R10" s="349"/>
      <c r="S10" s="349"/>
      <c r="T10" s="349"/>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row>
    <row r="11" spans="1:56" ht="12" customHeight="1" x14ac:dyDescent="0.3">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c r="AT11" s="349"/>
      <c r="AU11" s="349"/>
    </row>
    <row r="12" spans="1:56" ht="12" customHeight="1" x14ac:dyDescent="0.3">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row>
    <row r="14" spans="1:56" ht="12" customHeight="1" x14ac:dyDescent="0.3">
      <c r="D14" s="286" t="s">
        <v>943</v>
      </c>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172"/>
      <c r="AX14" s="172"/>
      <c r="AY14" s="172"/>
      <c r="AZ14" s="172"/>
      <c r="BA14" s="172"/>
      <c r="BB14" s="172"/>
      <c r="BC14" s="172"/>
      <c r="BD14" s="172"/>
    </row>
    <row r="15" spans="1:56" ht="12" customHeight="1" x14ac:dyDescent="0.3">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172"/>
      <c r="AX15" s="172"/>
      <c r="AY15" s="172"/>
      <c r="AZ15" s="172"/>
      <c r="BA15" s="172"/>
      <c r="BB15" s="172"/>
      <c r="BC15" s="172"/>
      <c r="BD15" s="172"/>
    </row>
    <row r="17" spans="4:57" ht="12" customHeight="1" x14ac:dyDescent="0.3">
      <c r="D17" s="401"/>
      <c r="E17" s="401"/>
      <c r="F17" s="402" t="s">
        <v>49</v>
      </c>
      <c r="G17" s="402"/>
      <c r="H17" s="402"/>
      <c r="I17" s="402"/>
      <c r="J17" s="402"/>
      <c r="K17" s="402"/>
      <c r="L17" s="402"/>
      <c r="M17" s="402"/>
      <c r="N17" s="402"/>
      <c r="O17" s="402"/>
      <c r="P17" s="402"/>
      <c r="Q17" s="402"/>
      <c r="R17" s="402"/>
      <c r="S17" s="402"/>
      <c r="T17" s="402"/>
      <c r="U17" s="403"/>
      <c r="V17" s="403"/>
      <c r="Z17" s="401"/>
      <c r="AA17" s="401"/>
      <c r="AB17" s="402" t="s">
        <v>944</v>
      </c>
      <c r="AC17" s="402"/>
      <c r="AD17" s="402"/>
      <c r="AE17" s="402"/>
      <c r="AF17" s="402"/>
      <c r="AG17" s="402"/>
      <c r="AH17" s="402"/>
      <c r="AI17" s="402"/>
      <c r="AJ17" s="402"/>
      <c r="AK17" s="402"/>
      <c r="AL17" s="402"/>
      <c r="AM17" s="402"/>
      <c r="AN17" s="402"/>
      <c r="AO17" s="402"/>
      <c r="AP17" s="402"/>
      <c r="AQ17" s="403"/>
      <c r="AR17" s="403"/>
      <c r="AY17" s="405" t="e">
        <f>VLOOKUP(U17,Liste!$A:$B,2,0)</f>
        <v>#N/A</v>
      </c>
      <c r="AZ17" s="405"/>
      <c r="BA17" s="405" t="e">
        <f>VLOOKUP(AQ17,Liste!$A:$B,2,0)</f>
        <v>#N/A</v>
      </c>
      <c r="BB17" s="405"/>
      <c r="BD17" s="405" t="e">
        <f>VLOOKUP(AQ17,Liste!$A:$B,2,0)</f>
        <v>#N/A</v>
      </c>
      <c r="BE17" s="405"/>
    </row>
    <row r="18" spans="4:57" ht="12" customHeight="1" x14ac:dyDescent="0.3">
      <c r="D18" s="401"/>
      <c r="E18" s="401"/>
      <c r="F18" s="402"/>
      <c r="G18" s="402"/>
      <c r="H18" s="402"/>
      <c r="I18" s="402"/>
      <c r="J18" s="402"/>
      <c r="K18" s="402"/>
      <c r="L18" s="402"/>
      <c r="M18" s="402"/>
      <c r="N18" s="402"/>
      <c r="O18" s="402"/>
      <c r="P18" s="402"/>
      <c r="Q18" s="402"/>
      <c r="R18" s="402"/>
      <c r="S18" s="402"/>
      <c r="T18" s="402"/>
      <c r="U18" s="403"/>
      <c r="V18" s="403"/>
      <c r="Z18" s="401"/>
      <c r="AA18" s="401"/>
      <c r="AB18" s="402"/>
      <c r="AC18" s="402"/>
      <c r="AD18" s="402"/>
      <c r="AE18" s="402"/>
      <c r="AF18" s="402"/>
      <c r="AG18" s="402"/>
      <c r="AH18" s="402"/>
      <c r="AI18" s="402"/>
      <c r="AJ18" s="402"/>
      <c r="AK18" s="402"/>
      <c r="AL18" s="402"/>
      <c r="AM18" s="402"/>
      <c r="AN18" s="402"/>
      <c r="AO18" s="402"/>
      <c r="AP18" s="402"/>
      <c r="AQ18" s="403"/>
      <c r="AR18" s="403"/>
      <c r="AY18" s="405"/>
      <c r="AZ18" s="405"/>
      <c r="BA18" s="405"/>
      <c r="BB18" s="405"/>
      <c r="BD18" s="405"/>
      <c r="BE18" s="405"/>
    </row>
    <row r="19" spans="4:57" ht="6.75" customHeight="1" x14ac:dyDescent="0.3"/>
    <row r="20" spans="4:57" ht="12" customHeight="1" x14ac:dyDescent="0.3">
      <c r="D20" s="401"/>
      <c r="E20" s="401"/>
      <c r="F20" s="402" t="s">
        <v>43</v>
      </c>
      <c r="G20" s="402"/>
      <c r="H20" s="402"/>
      <c r="I20" s="402"/>
      <c r="J20" s="402"/>
      <c r="K20" s="402"/>
      <c r="L20" s="402"/>
      <c r="M20" s="402"/>
      <c r="N20" s="402"/>
      <c r="O20" s="402"/>
      <c r="P20" s="402"/>
      <c r="Q20" s="402"/>
      <c r="R20" s="402"/>
      <c r="S20" s="402"/>
      <c r="T20" s="402"/>
      <c r="U20" s="403"/>
      <c r="V20" s="403"/>
      <c r="Z20" s="401"/>
      <c r="AA20" s="401"/>
      <c r="AB20" s="402" t="s">
        <v>945</v>
      </c>
      <c r="AC20" s="402"/>
      <c r="AD20" s="402"/>
      <c r="AE20" s="402"/>
      <c r="AF20" s="402"/>
      <c r="AG20" s="402"/>
      <c r="AH20" s="402"/>
      <c r="AI20" s="402"/>
      <c r="AJ20" s="402"/>
      <c r="AK20" s="402"/>
      <c r="AL20" s="402"/>
      <c r="AM20" s="402"/>
      <c r="AN20" s="402"/>
      <c r="AO20" s="402"/>
      <c r="AP20" s="402"/>
      <c r="AQ20" s="403"/>
      <c r="AR20" s="403"/>
      <c r="AY20" s="405" t="e">
        <f>VLOOKUP(U20,Liste!$A:$B,2,0)</f>
        <v>#N/A</v>
      </c>
      <c r="AZ20" s="405"/>
      <c r="BA20" s="405" t="e">
        <f>VLOOKUP(AQ20,Liste!$A:$B,2,0)</f>
        <v>#N/A</v>
      </c>
      <c r="BB20" s="405"/>
      <c r="BD20" s="405" t="e">
        <f>VLOOKUP(AQ20,Liste!$A:$B,2,0)</f>
        <v>#N/A</v>
      </c>
      <c r="BE20" s="405"/>
    </row>
    <row r="21" spans="4:57" ht="12" customHeight="1" x14ac:dyDescent="0.3">
      <c r="D21" s="401"/>
      <c r="E21" s="401"/>
      <c r="F21" s="402"/>
      <c r="G21" s="402"/>
      <c r="H21" s="402"/>
      <c r="I21" s="402"/>
      <c r="J21" s="402"/>
      <c r="K21" s="402"/>
      <c r="L21" s="402"/>
      <c r="M21" s="402"/>
      <c r="N21" s="402"/>
      <c r="O21" s="402"/>
      <c r="P21" s="402"/>
      <c r="Q21" s="402"/>
      <c r="R21" s="402"/>
      <c r="S21" s="402"/>
      <c r="T21" s="402"/>
      <c r="U21" s="403"/>
      <c r="V21" s="403"/>
      <c r="Z21" s="401"/>
      <c r="AA21" s="401"/>
      <c r="AB21" s="402"/>
      <c r="AC21" s="402"/>
      <c r="AD21" s="402"/>
      <c r="AE21" s="402"/>
      <c r="AF21" s="402"/>
      <c r="AG21" s="402"/>
      <c r="AH21" s="402"/>
      <c r="AI21" s="402"/>
      <c r="AJ21" s="402"/>
      <c r="AK21" s="402"/>
      <c r="AL21" s="402"/>
      <c r="AM21" s="402"/>
      <c r="AN21" s="402"/>
      <c r="AO21" s="402"/>
      <c r="AP21" s="402"/>
      <c r="AQ21" s="403"/>
      <c r="AR21" s="403"/>
      <c r="AY21" s="405"/>
      <c r="AZ21" s="405"/>
      <c r="BA21" s="405"/>
      <c r="BB21" s="405"/>
      <c r="BD21" s="405"/>
      <c r="BE21" s="405"/>
    </row>
    <row r="22" spans="4:57" ht="6.75" customHeight="1" x14ac:dyDescent="0.3"/>
    <row r="23" spans="4:57" ht="12" customHeight="1" x14ac:dyDescent="0.3">
      <c r="D23" s="401"/>
      <c r="E23" s="401"/>
      <c r="F23" s="402" t="s">
        <v>946</v>
      </c>
      <c r="G23" s="402"/>
      <c r="H23" s="402"/>
      <c r="I23" s="402"/>
      <c r="J23" s="402"/>
      <c r="K23" s="402"/>
      <c r="L23" s="402"/>
      <c r="M23" s="402"/>
      <c r="N23" s="402"/>
      <c r="O23" s="402"/>
      <c r="P23" s="402"/>
      <c r="Q23" s="402"/>
      <c r="R23" s="402"/>
      <c r="S23" s="402"/>
      <c r="T23" s="402"/>
      <c r="U23" s="403"/>
      <c r="V23" s="403"/>
      <c r="Z23" s="401"/>
      <c r="AA23" s="401"/>
      <c r="AB23" s="402" t="s">
        <v>50</v>
      </c>
      <c r="AC23" s="402"/>
      <c r="AD23" s="402"/>
      <c r="AE23" s="402"/>
      <c r="AF23" s="402"/>
      <c r="AG23" s="402"/>
      <c r="AH23" s="402"/>
      <c r="AI23" s="402"/>
      <c r="AJ23" s="402"/>
      <c r="AK23" s="402"/>
      <c r="AL23" s="402"/>
      <c r="AM23" s="402"/>
      <c r="AN23" s="402"/>
      <c r="AO23" s="402"/>
      <c r="AP23" s="402"/>
      <c r="AQ23" s="403"/>
      <c r="AR23" s="403"/>
      <c r="AY23" s="405" t="e">
        <f>VLOOKUP(U23,Liste!$A:$B,2,0)</f>
        <v>#N/A</v>
      </c>
      <c r="AZ23" s="405"/>
      <c r="BA23" s="405" t="e">
        <f>VLOOKUP(AQ23,Liste!$A:$B,2,0)</f>
        <v>#N/A</v>
      </c>
      <c r="BB23" s="405"/>
      <c r="BD23" s="405" t="e">
        <f>VLOOKUP(AQ23,Liste!$A:$B,2,0)</f>
        <v>#N/A</v>
      </c>
      <c r="BE23" s="405"/>
    </row>
    <row r="24" spans="4:57" ht="12" customHeight="1" x14ac:dyDescent="0.3">
      <c r="D24" s="401"/>
      <c r="E24" s="401"/>
      <c r="F24" s="402"/>
      <c r="G24" s="402"/>
      <c r="H24" s="402"/>
      <c r="I24" s="402"/>
      <c r="J24" s="402"/>
      <c r="K24" s="402"/>
      <c r="L24" s="402"/>
      <c r="M24" s="402"/>
      <c r="N24" s="402"/>
      <c r="O24" s="402"/>
      <c r="P24" s="402"/>
      <c r="Q24" s="402"/>
      <c r="R24" s="402"/>
      <c r="S24" s="402"/>
      <c r="T24" s="402"/>
      <c r="U24" s="403"/>
      <c r="V24" s="403"/>
      <c r="Z24" s="401"/>
      <c r="AA24" s="401"/>
      <c r="AB24" s="402"/>
      <c r="AC24" s="402"/>
      <c r="AD24" s="402"/>
      <c r="AE24" s="402"/>
      <c r="AF24" s="402"/>
      <c r="AG24" s="402"/>
      <c r="AH24" s="402"/>
      <c r="AI24" s="402"/>
      <c r="AJ24" s="402"/>
      <c r="AK24" s="402"/>
      <c r="AL24" s="402"/>
      <c r="AM24" s="402"/>
      <c r="AN24" s="402"/>
      <c r="AO24" s="402"/>
      <c r="AP24" s="402"/>
      <c r="AQ24" s="403"/>
      <c r="AR24" s="403"/>
      <c r="AY24" s="405"/>
      <c r="AZ24" s="405"/>
      <c r="BA24" s="405"/>
      <c r="BB24" s="405"/>
      <c r="BD24" s="405"/>
      <c r="BE24" s="405"/>
    </row>
    <row r="25" spans="4:57" ht="6.75" customHeight="1" x14ac:dyDescent="0.3"/>
    <row r="26" spans="4:57" ht="12" customHeight="1" x14ac:dyDescent="0.3">
      <c r="D26" s="401"/>
      <c r="E26" s="401"/>
      <c r="F26" s="402" t="s">
        <v>45</v>
      </c>
      <c r="G26" s="402"/>
      <c r="H26" s="402"/>
      <c r="I26" s="402"/>
      <c r="J26" s="402"/>
      <c r="K26" s="402"/>
      <c r="L26" s="402"/>
      <c r="M26" s="402"/>
      <c r="N26" s="402"/>
      <c r="O26" s="402"/>
      <c r="P26" s="402"/>
      <c r="Q26" s="402"/>
      <c r="R26" s="402"/>
      <c r="S26" s="402"/>
      <c r="T26" s="402"/>
      <c r="U26" s="403"/>
      <c r="V26" s="403"/>
      <c r="Z26" s="401"/>
      <c r="AA26" s="401"/>
      <c r="AB26" s="402" t="s">
        <v>48</v>
      </c>
      <c r="AC26" s="402"/>
      <c r="AD26" s="402"/>
      <c r="AE26" s="402"/>
      <c r="AF26" s="402"/>
      <c r="AG26" s="402"/>
      <c r="AH26" s="402"/>
      <c r="AI26" s="402"/>
      <c r="AJ26" s="402"/>
      <c r="AK26" s="402"/>
      <c r="AL26" s="402"/>
      <c r="AM26" s="402"/>
      <c r="AN26" s="402"/>
      <c r="AO26" s="402"/>
      <c r="AP26" s="402"/>
      <c r="AQ26" s="403"/>
      <c r="AR26" s="403"/>
      <c r="AY26" s="405" t="e">
        <f>VLOOKUP(U26,Liste!$A:$B,2,0)</f>
        <v>#N/A</v>
      </c>
      <c r="AZ26" s="405"/>
      <c r="BA26" s="405" t="e">
        <f>VLOOKUP(AQ26,Liste!$A:$B,2,0)</f>
        <v>#N/A</v>
      </c>
      <c r="BB26" s="405"/>
      <c r="BD26" s="405" t="e">
        <f>VLOOKUP(AQ26,Liste!$A:$B,2,0)</f>
        <v>#N/A</v>
      </c>
      <c r="BE26" s="405"/>
    </row>
    <row r="27" spans="4:57" ht="12" customHeight="1" x14ac:dyDescent="0.3">
      <c r="D27" s="401"/>
      <c r="E27" s="401"/>
      <c r="F27" s="402"/>
      <c r="G27" s="402"/>
      <c r="H27" s="402"/>
      <c r="I27" s="402"/>
      <c r="J27" s="402"/>
      <c r="K27" s="402"/>
      <c r="L27" s="402"/>
      <c r="M27" s="402"/>
      <c r="N27" s="402"/>
      <c r="O27" s="402"/>
      <c r="P27" s="402"/>
      <c r="Q27" s="402"/>
      <c r="R27" s="402"/>
      <c r="S27" s="402"/>
      <c r="T27" s="402"/>
      <c r="U27" s="403"/>
      <c r="V27" s="403"/>
      <c r="Z27" s="401"/>
      <c r="AA27" s="401"/>
      <c r="AB27" s="402"/>
      <c r="AC27" s="402"/>
      <c r="AD27" s="402"/>
      <c r="AE27" s="402"/>
      <c r="AF27" s="402"/>
      <c r="AG27" s="402"/>
      <c r="AH27" s="402"/>
      <c r="AI27" s="402"/>
      <c r="AJ27" s="402"/>
      <c r="AK27" s="402"/>
      <c r="AL27" s="402"/>
      <c r="AM27" s="402"/>
      <c r="AN27" s="402"/>
      <c r="AO27" s="402"/>
      <c r="AP27" s="402"/>
      <c r="AQ27" s="403"/>
      <c r="AR27" s="403"/>
      <c r="AY27" s="405"/>
      <c r="AZ27" s="405"/>
      <c r="BA27" s="405"/>
      <c r="BB27" s="405"/>
      <c r="BD27" s="405"/>
      <c r="BE27" s="405"/>
    </row>
    <row r="28" spans="4:57" ht="6.75" customHeight="1" x14ac:dyDescent="0.3"/>
    <row r="29" spans="4:57" ht="12" customHeight="1" x14ac:dyDescent="0.3">
      <c r="D29" s="401"/>
      <c r="E29" s="401"/>
      <c r="F29" s="402" t="s">
        <v>52</v>
      </c>
      <c r="G29" s="402"/>
      <c r="H29" s="402"/>
      <c r="I29" s="402"/>
      <c r="J29" s="402"/>
      <c r="K29" s="402"/>
      <c r="L29" s="402"/>
      <c r="M29" s="402"/>
      <c r="N29" s="402"/>
      <c r="O29" s="402"/>
      <c r="P29" s="402"/>
      <c r="Q29" s="402"/>
      <c r="R29" s="402"/>
      <c r="S29" s="402"/>
      <c r="T29" s="402"/>
      <c r="U29" s="403"/>
      <c r="V29" s="403"/>
      <c r="AY29" s="405" t="e">
        <f>VLOOKUP(U29,Liste!$A:$B,2,0)</f>
        <v>#N/A</v>
      </c>
      <c r="AZ29" s="405"/>
      <c r="BA29" s="405" t="e">
        <f>VLOOKUP(AQ29,Liste!$A:$B,2,0)</f>
        <v>#N/A</v>
      </c>
      <c r="BB29" s="405"/>
      <c r="BD29" s="405"/>
      <c r="BE29" s="405"/>
    </row>
    <row r="30" spans="4:57" ht="12" customHeight="1" x14ac:dyDescent="0.3">
      <c r="D30" s="401"/>
      <c r="E30" s="401"/>
      <c r="F30" s="402"/>
      <c r="G30" s="402"/>
      <c r="H30" s="402"/>
      <c r="I30" s="402"/>
      <c r="J30" s="402"/>
      <c r="K30" s="402"/>
      <c r="L30" s="402"/>
      <c r="M30" s="402"/>
      <c r="N30" s="402"/>
      <c r="O30" s="402"/>
      <c r="P30" s="402"/>
      <c r="Q30" s="402"/>
      <c r="R30" s="402"/>
      <c r="S30" s="402"/>
      <c r="T30" s="402"/>
      <c r="U30" s="403"/>
      <c r="V30" s="403"/>
      <c r="AY30" s="405"/>
      <c r="AZ30" s="405"/>
      <c r="BA30" s="405"/>
      <c r="BB30" s="405"/>
      <c r="BD30" s="405"/>
      <c r="BE30" s="405"/>
    </row>
    <row r="31" spans="4:57" ht="6.75" customHeight="1" x14ac:dyDescent="0.3"/>
    <row r="32" spans="4:57" ht="12" customHeight="1" x14ac:dyDescent="0.3">
      <c r="D32" s="401"/>
      <c r="E32" s="401"/>
      <c r="F32" s="402" t="s">
        <v>46</v>
      </c>
      <c r="G32" s="402"/>
      <c r="H32" s="402"/>
      <c r="I32" s="402"/>
      <c r="J32" s="402"/>
      <c r="K32" s="402"/>
      <c r="L32" s="402"/>
      <c r="M32" s="402"/>
      <c r="N32" s="402"/>
      <c r="O32" s="402"/>
      <c r="P32" s="402"/>
      <c r="Q32" s="402"/>
      <c r="R32" s="402"/>
      <c r="S32" s="402"/>
      <c r="T32" s="402"/>
      <c r="U32" s="403"/>
      <c r="V32" s="403"/>
      <c r="Z32" s="401"/>
      <c r="AA32" s="401"/>
      <c r="AB32" s="407" t="s">
        <v>947</v>
      </c>
      <c r="AC32" s="407"/>
      <c r="AD32" s="407"/>
      <c r="AE32" s="407"/>
      <c r="AF32" s="407"/>
      <c r="AG32" s="407"/>
      <c r="AH32" s="406"/>
      <c r="AI32" s="406"/>
      <c r="AJ32" s="406"/>
      <c r="AK32" s="406"/>
      <c r="AL32" s="406"/>
      <c r="AM32" s="406"/>
      <c r="AN32" s="406"/>
      <c r="AO32" s="406"/>
      <c r="AP32" s="406"/>
      <c r="AQ32" s="406"/>
      <c r="AR32" s="406"/>
      <c r="AY32" s="405" t="e">
        <f>VLOOKUP(U32,Liste!$A:$B,2,0)</f>
        <v>#N/A</v>
      </c>
      <c r="AZ32" s="405"/>
      <c r="BA32" s="405" t="e">
        <f>VLOOKUP(AQ32,Liste!$A:$B,2,0)</f>
        <v>#N/A</v>
      </c>
      <c r="BB32" s="405"/>
      <c r="BD32" s="405">
        <f>IF(AH32=0,0,1)</f>
        <v>0</v>
      </c>
      <c r="BE32" s="405"/>
    </row>
    <row r="33" spans="1:57" ht="12" customHeight="1" x14ac:dyDescent="0.3">
      <c r="D33" s="401"/>
      <c r="E33" s="401"/>
      <c r="F33" s="402"/>
      <c r="G33" s="402"/>
      <c r="H33" s="402"/>
      <c r="I33" s="402"/>
      <c r="J33" s="402"/>
      <c r="K33" s="402"/>
      <c r="L33" s="402"/>
      <c r="M33" s="402"/>
      <c r="N33" s="402"/>
      <c r="O33" s="402"/>
      <c r="P33" s="402"/>
      <c r="Q33" s="402"/>
      <c r="R33" s="402"/>
      <c r="S33" s="402"/>
      <c r="T33" s="402"/>
      <c r="U33" s="403"/>
      <c r="V33" s="403"/>
      <c r="Z33" s="401"/>
      <c r="AA33" s="401"/>
      <c r="AB33" s="407"/>
      <c r="AC33" s="407"/>
      <c r="AD33" s="407"/>
      <c r="AE33" s="407"/>
      <c r="AF33" s="407"/>
      <c r="AG33" s="407"/>
      <c r="AH33" s="406"/>
      <c r="AI33" s="406"/>
      <c r="AJ33" s="406"/>
      <c r="AK33" s="406"/>
      <c r="AL33" s="406"/>
      <c r="AM33" s="406"/>
      <c r="AN33" s="406"/>
      <c r="AO33" s="406"/>
      <c r="AP33" s="406"/>
      <c r="AQ33" s="406"/>
      <c r="AR33" s="406"/>
      <c r="AY33" s="405"/>
      <c r="AZ33" s="405"/>
      <c r="BA33" s="405"/>
      <c r="BB33" s="405"/>
      <c r="BD33" s="405"/>
      <c r="BE33" s="405"/>
    </row>
    <row r="34" spans="1:57" ht="6.75" customHeight="1" x14ac:dyDescent="0.3"/>
    <row r="35" spans="1:57" ht="12" customHeight="1" x14ac:dyDescent="0.3">
      <c r="D35" s="401"/>
      <c r="E35" s="401"/>
      <c r="F35" s="402" t="s">
        <v>948</v>
      </c>
      <c r="G35" s="402"/>
      <c r="H35" s="402"/>
      <c r="I35" s="402"/>
      <c r="J35" s="402"/>
      <c r="K35" s="402"/>
      <c r="L35" s="402"/>
      <c r="M35" s="402"/>
      <c r="N35" s="402"/>
      <c r="O35" s="402"/>
      <c r="P35" s="402"/>
      <c r="Q35" s="402"/>
      <c r="R35" s="402"/>
      <c r="S35" s="402"/>
      <c r="T35" s="402"/>
      <c r="U35" s="403"/>
      <c r="V35" s="403"/>
      <c r="Z35" s="285"/>
      <c r="AA35" s="285"/>
      <c r="AQ35" s="408"/>
      <c r="AR35" s="408"/>
      <c r="AY35" s="405" t="e">
        <f>VLOOKUP(U35,Liste!$A:$B,2,0)</f>
        <v>#N/A</v>
      </c>
      <c r="AZ35" s="405"/>
      <c r="BA35" s="405" t="e">
        <f>VLOOKUP(AQ35,Liste!$A:$B,2,0)</f>
        <v>#N/A</v>
      </c>
      <c r="BB35" s="405"/>
    </row>
    <row r="36" spans="1:57" ht="12" customHeight="1" x14ac:dyDescent="0.3">
      <c r="D36" s="401"/>
      <c r="E36" s="401"/>
      <c r="F36" s="402"/>
      <c r="G36" s="402"/>
      <c r="H36" s="402"/>
      <c r="I36" s="402"/>
      <c r="J36" s="402"/>
      <c r="K36" s="402"/>
      <c r="L36" s="402"/>
      <c r="M36" s="402"/>
      <c r="N36" s="402"/>
      <c r="O36" s="402"/>
      <c r="P36" s="402"/>
      <c r="Q36" s="402"/>
      <c r="R36" s="402"/>
      <c r="S36" s="402"/>
      <c r="T36" s="402"/>
      <c r="U36" s="403"/>
      <c r="V36" s="403"/>
      <c r="Z36" s="285"/>
      <c r="AA36" s="285"/>
      <c r="AQ36" s="408"/>
      <c r="AR36" s="408"/>
      <c r="AY36" s="405"/>
      <c r="AZ36" s="405"/>
      <c r="BA36" s="405"/>
      <c r="BB36" s="405"/>
    </row>
    <row r="37" spans="1:57" ht="6.75" customHeight="1" x14ac:dyDescent="0.3"/>
    <row r="38" spans="1:57" ht="12" customHeight="1" x14ac:dyDescent="0.3">
      <c r="D38" s="401"/>
      <c r="E38" s="401"/>
      <c r="F38" s="402" t="s">
        <v>949</v>
      </c>
      <c r="G38" s="402"/>
      <c r="H38" s="402"/>
      <c r="I38" s="402"/>
      <c r="J38" s="402"/>
      <c r="K38" s="402"/>
      <c r="L38" s="402"/>
      <c r="M38" s="402"/>
      <c r="N38" s="402"/>
      <c r="O38" s="402"/>
      <c r="P38" s="402"/>
      <c r="Q38" s="402"/>
      <c r="R38" s="402"/>
      <c r="S38" s="402"/>
      <c r="T38" s="402"/>
      <c r="U38" s="403"/>
      <c r="V38" s="403"/>
      <c r="Z38" s="285"/>
      <c r="AA38" s="285"/>
      <c r="AQ38" s="408"/>
      <c r="AR38" s="408"/>
      <c r="AY38" s="405" t="e">
        <f>VLOOKUP(U38,Liste!$A:$B,2,0)</f>
        <v>#N/A</v>
      </c>
      <c r="AZ38" s="405"/>
      <c r="BA38" s="405" t="e">
        <f>VLOOKUP(AQ38,Liste!$A:$B,2,0)</f>
        <v>#N/A</v>
      </c>
      <c r="BB38" s="405"/>
    </row>
    <row r="39" spans="1:57" ht="12" customHeight="1" x14ac:dyDescent="0.3">
      <c r="D39" s="401"/>
      <c r="E39" s="401"/>
      <c r="F39" s="402"/>
      <c r="G39" s="402"/>
      <c r="H39" s="402"/>
      <c r="I39" s="402"/>
      <c r="J39" s="402"/>
      <c r="K39" s="402"/>
      <c r="L39" s="402"/>
      <c r="M39" s="402"/>
      <c r="N39" s="402"/>
      <c r="O39" s="402"/>
      <c r="P39" s="402"/>
      <c r="Q39" s="402"/>
      <c r="R39" s="402"/>
      <c r="S39" s="402"/>
      <c r="T39" s="402"/>
      <c r="U39" s="403"/>
      <c r="V39" s="403"/>
      <c r="Z39" s="285"/>
      <c r="AA39" s="285"/>
      <c r="AQ39" s="408"/>
      <c r="AR39" s="408"/>
      <c r="AY39" s="405"/>
      <c r="AZ39" s="405"/>
      <c r="BA39" s="405"/>
      <c r="BB39" s="405"/>
    </row>
    <row r="41" spans="1:57" ht="12" customHeight="1" x14ac:dyDescent="0.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row>
    <row r="43" spans="1:57" ht="12" customHeight="1" x14ac:dyDescent="0.3">
      <c r="A43" s="310" t="s">
        <v>950</v>
      </c>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310"/>
      <c r="AU43" s="310"/>
      <c r="AV43" s="310"/>
    </row>
    <row r="44" spans="1:57" ht="12" customHeight="1" x14ac:dyDescent="0.3">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74"/>
    </row>
    <row r="45" spans="1:57" ht="12" customHeight="1" x14ac:dyDescent="0.3">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74"/>
    </row>
    <row r="46" spans="1:57" ht="12" customHeight="1" x14ac:dyDescent="0.3">
      <c r="A46" s="285"/>
      <c r="B46" s="285"/>
      <c r="C46" s="285"/>
      <c r="D46" s="286" t="str">
        <f>D1</f>
        <v>Appel à projets commun 2025</v>
      </c>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404" t="s">
        <v>912</v>
      </c>
      <c r="AO46" s="404"/>
      <c r="AP46" s="404"/>
      <c r="AQ46" s="404"/>
      <c r="AR46" s="404"/>
      <c r="AS46" s="404"/>
      <c r="AT46" s="404"/>
      <c r="AU46" s="404"/>
      <c r="AV46" s="404"/>
    </row>
    <row r="47" spans="1:57" ht="12" customHeight="1" x14ac:dyDescent="0.3">
      <c r="A47" s="285"/>
      <c r="B47" s="285"/>
      <c r="C47" s="285"/>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404"/>
      <c r="AO47" s="404"/>
      <c r="AP47" s="404"/>
      <c r="AQ47" s="404"/>
      <c r="AR47" s="404"/>
      <c r="AS47" s="404"/>
      <c r="AT47" s="404"/>
      <c r="AU47" s="404"/>
      <c r="AV47" s="404"/>
    </row>
    <row r="48" spans="1:57" ht="12" customHeight="1" x14ac:dyDescent="0.3">
      <c r="A48" s="285"/>
      <c r="B48" s="285"/>
      <c r="C48" s="285"/>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404"/>
      <c r="AO48" s="404"/>
      <c r="AP48" s="404"/>
      <c r="AQ48" s="404"/>
      <c r="AR48" s="404"/>
      <c r="AS48" s="404"/>
      <c r="AT48" s="404"/>
      <c r="AU48" s="404"/>
      <c r="AV48" s="404"/>
    </row>
    <row r="51" spans="3:56" ht="16.5" customHeight="1" x14ac:dyDescent="0.3">
      <c r="D51" s="286"/>
      <c r="E51" s="286"/>
      <c r="F51" s="286"/>
      <c r="G51" s="286"/>
      <c r="H51" s="286"/>
      <c r="I51" s="286"/>
      <c r="J51" s="286"/>
      <c r="K51" s="286"/>
      <c r="L51" s="286"/>
      <c r="M51" s="286"/>
      <c r="N51" s="286"/>
      <c r="O51" s="286"/>
      <c r="P51" s="286"/>
      <c r="Q51" s="96"/>
      <c r="R51" s="96"/>
      <c r="S51" s="372"/>
      <c r="T51" s="372"/>
      <c r="U51" s="372"/>
      <c r="V51" s="372"/>
      <c r="W51" s="372"/>
      <c r="X51" s="372"/>
      <c r="Y51" s="96"/>
      <c r="Z51" s="366"/>
      <c r="AA51" s="366"/>
      <c r="AB51" s="96"/>
      <c r="AC51" s="372"/>
      <c r="AD51" s="372"/>
      <c r="AE51" s="372"/>
      <c r="AF51" s="372"/>
      <c r="AG51" s="372"/>
      <c r="AH51" s="372"/>
      <c r="AI51" s="96"/>
      <c r="AJ51" s="366"/>
      <c r="AK51" s="366"/>
      <c r="AL51" s="96"/>
      <c r="AM51" s="372"/>
      <c r="AN51" s="372"/>
      <c r="AO51" s="372"/>
      <c r="AP51" s="372"/>
      <c r="AQ51" s="372"/>
      <c r="AR51" s="372"/>
      <c r="AS51" s="96"/>
      <c r="AT51" s="366"/>
      <c r="AU51" s="366"/>
      <c r="AX51" s="405" t="e">
        <f>VLOOKUP(Z51,Liste!$A:$B,2,0)</f>
        <v>#N/A</v>
      </c>
      <c r="AY51" s="405"/>
      <c r="AZ51" s="405" t="e">
        <f>VLOOKUP(AJ51,Liste!$A:$B,2,0)</f>
        <v>#N/A</v>
      </c>
      <c r="BA51" s="405"/>
      <c r="BB51" s="405" t="e">
        <f>VLOOKUP(AT51,Liste!$A:$B,2,0)</f>
        <v>#N/A</v>
      </c>
      <c r="BC51" s="405"/>
      <c r="BD51" s="172"/>
    </row>
    <row r="52" spans="3:56" ht="16.5" customHeight="1" x14ac:dyDescent="0.3">
      <c r="D52" s="286"/>
      <c r="E52" s="286"/>
      <c r="F52" s="286"/>
      <c r="G52" s="286"/>
      <c r="H52" s="286"/>
      <c r="I52" s="286"/>
      <c r="J52" s="286"/>
      <c r="K52" s="286"/>
      <c r="L52" s="286"/>
      <c r="M52" s="286"/>
      <c r="N52" s="286"/>
      <c r="O52" s="286"/>
      <c r="P52" s="286"/>
      <c r="Q52" s="96"/>
      <c r="R52" s="96"/>
      <c r="S52" s="372"/>
      <c r="T52" s="372"/>
      <c r="U52" s="372"/>
      <c r="V52" s="372"/>
      <c r="W52" s="372"/>
      <c r="X52" s="372"/>
      <c r="Y52" s="96"/>
      <c r="Z52" s="366"/>
      <c r="AA52" s="366"/>
      <c r="AB52" s="96"/>
      <c r="AC52" s="372"/>
      <c r="AD52" s="372"/>
      <c r="AE52" s="372"/>
      <c r="AF52" s="372"/>
      <c r="AG52" s="372"/>
      <c r="AH52" s="372"/>
      <c r="AI52" s="96"/>
      <c r="AJ52" s="366"/>
      <c r="AK52" s="366"/>
      <c r="AL52" s="96"/>
      <c r="AM52" s="372"/>
      <c r="AN52" s="372"/>
      <c r="AO52" s="372"/>
      <c r="AP52" s="372"/>
      <c r="AQ52" s="372"/>
      <c r="AR52" s="372"/>
      <c r="AS52" s="96"/>
      <c r="AT52" s="366"/>
      <c r="AU52" s="366"/>
      <c r="AX52" s="405"/>
      <c r="AY52" s="405"/>
      <c r="AZ52" s="405"/>
      <c r="BA52" s="405"/>
      <c r="BB52" s="405"/>
      <c r="BC52" s="405"/>
      <c r="BD52" s="172"/>
    </row>
    <row r="54" spans="3:56" ht="12" customHeight="1" x14ac:dyDescent="0.3">
      <c r="D54" s="286" t="s">
        <v>951</v>
      </c>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172"/>
      <c r="AX54" s="172"/>
      <c r="AY54" s="172"/>
      <c r="AZ54" s="172"/>
      <c r="BA54" s="172"/>
      <c r="BB54" s="172"/>
      <c r="BC54" s="172"/>
      <c r="BD54" s="172"/>
    </row>
    <row r="55" spans="3:56" ht="12" customHeight="1" x14ac:dyDescent="0.3">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172"/>
      <c r="AX55" s="172"/>
      <c r="AY55" s="172"/>
      <c r="AZ55" s="172"/>
      <c r="BA55" s="172"/>
      <c r="BB55" s="172"/>
      <c r="BC55" s="172"/>
      <c r="BD55" s="172"/>
    </row>
    <row r="57" spans="3:56" ht="12" customHeight="1" x14ac:dyDescent="0.3">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c r="AN57" s="360"/>
      <c r="AO57" s="360"/>
      <c r="AP57" s="360"/>
      <c r="AQ57" s="360"/>
      <c r="AR57" s="360"/>
      <c r="AS57" s="360"/>
      <c r="AT57" s="360"/>
      <c r="AU57" s="360"/>
    </row>
    <row r="58" spans="3:56" ht="12" customHeight="1" x14ac:dyDescent="0.3">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row>
    <row r="59" spans="3:56" ht="12" customHeight="1" x14ac:dyDescent="0.3">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c r="AN59" s="360"/>
      <c r="AO59" s="360"/>
      <c r="AP59" s="360"/>
      <c r="AQ59" s="360"/>
      <c r="AR59" s="360"/>
      <c r="AS59" s="360"/>
      <c r="AT59" s="360"/>
      <c r="AU59" s="360"/>
    </row>
    <row r="60" spans="3:56" ht="12" customHeight="1" x14ac:dyDescent="0.3">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0"/>
    </row>
    <row r="61" spans="3:56" ht="12" customHeight="1" x14ac:dyDescent="0.3">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c r="AN61" s="360"/>
      <c r="AO61" s="360"/>
      <c r="AP61" s="360"/>
      <c r="AQ61" s="360"/>
      <c r="AR61" s="360"/>
      <c r="AS61" s="360"/>
      <c r="AT61" s="360"/>
      <c r="AU61" s="360"/>
    </row>
    <row r="62" spans="3:56" ht="12" customHeight="1" x14ac:dyDescent="0.3">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0"/>
    </row>
    <row r="63" spans="3:56" ht="12" customHeight="1" x14ac:dyDescent="0.3">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c r="AN63" s="360"/>
      <c r="AO63" s="360"/>
      <c r="AP63" s="360"/>
      <c r="AQ63" s="360"/>
      <c r="AR63" s="360"/>
      <c r="AS63" s="360"/>
      <c r="AT63" s="360"/>
      <c r="AU63" s="360"/>
    </row>
    <row r="64" spans="3:56" ht="12" customHeight="1" x14ac:dyDescent="0.3">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0"/>
    </row>
    <row r="65" spans="3:47" ht="12" customHeight="1" x14ac:dyDescent="0.3">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60"/>
      <c r="AQ65" s="360"/>
      <c r="AR65" s="360"/>
      <c r="AS65" s="360"/>
      <c r="AT65" s="360"/>
      <c r="AU65" s="360"/>
    </row>
    <row r="66" spans="3:47" ht="12" customHeight="1" x14ac:dyDescent="0.3">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60"/>
      <c r="AQ66" s="360"/>
      <c r="AR66" s="360"/>
      <c r="AS66" s="360"/>
      <c r="AT66" s="360"/>
      <c r="AU66" s="360"/>
    </row>
    <row r="67" spans="3:47" ht="12" customHeight="1" x14ac:dyDescent="0.3">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60"/>
      <c r="AQ67" s="360"/>
      <c r="AR67" s="360"/>
      <c r="AS67" s="360"/>
      <c r="AT67" s="360"/>
      <c r="AU67" s="360"/>
    </row>
    <row r="68" spans="3:47" ht="12" customHeight="1" x14ac:dyDescent="0.3">
      <c r="C68" s="360"/>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c r="AF68" s="360"/>
      <c r="AG68" s="360"/>
      <c r="AH68" s="360"/>
      <c r="AI68" s="360"/>
      <c r="AJ68" s="360"/>
      <c r="AK68" s="360"/>
      <c r="AL68" s="360"/>
      <c r="AM68" s="360"/>
      <c r="AN68" s="360"/>
      <c r="AO68" s="360"/>
      <c r="AP68" s="360"/>
      <c r="AQ68" s="360"/>
      <c r="AR68" s="360"/>
      <c r="AS68" s="360"/>
      <c r="AT68" s="360"/>
      <c r="AU68" s="360"/>
    </row>
    <row r="69" spans="3:47" ht="12" customHeight="1" x14ac:dyDescent="0.3">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60"/>
      <c r="AQ69" s="360"/>
      <c r="AR69" s="360"/>
      <c r="AS69" s="360"/>
      <c r="AT69" s="360"/>
      <c r="AU69" s="360"/>
    </row>
    <row r="70" spans="3:47" ht="12" customHeight="1" x14ac:dyDescent="0.3">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0"/>
    </row>
    <row r="71" spans="3:47" ht="12" customHeight="1" x14ac:dyDescent="0.3">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360"/>
      <c r="AQ71" s="360"/>
      <c r="AR71" s="360"/>
      <c r="AS71" s="360"/>
      <c r="AT71" s="360"/>
      <c r="AU71" s="360"/>
    </row>
    <row r="72" spans="3:47" ht="12" customHeight="1" x14ac:dyDescent="0.3">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row>
    <row r="73" spans="3:47" ht="12" customHeight="1" x14ac:dyDescent="0.3">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row>
    <row r="74" spans="3:47" ht="12" customHeight="1" x14ac:dyDescent="0.3">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360"/>
      <c r="AQ74" s="360"/>
      <c r="AR74" s="360"/>
      <c r="AS74" s="360"/>
      <c r="AT74" s="360"/>
      <c r="AU74" s="360"/>
    </row>
    <row r="75" spans="3:47" ht="12" customHeight="1" x14ac:dyDescent="0.3">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60"/>
      <c r="AQ75" s="360"/>
      <c r="AR75" s="360"/>
      <c r="AS75" s="360"/>
      <c r="AT75" s="360"/>
      <c r="AU75" s="360"/>
    </row>
    <row r="76" spans="3:47" ht="12" customHeight="1" x14ac:dyDescent="0.3">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60"/>
      <c r="AQ76" s="360"/>
      <c r="AR76" s="360"/>
      <c r="AS76" s="360"/>
      <c r="AT76" s="360"/>
      <c r="AU76" s="360"/>
    </row>
    <row r="77" spans="3:47" ht="12" customHeight="1" x14ac:dyDescent="0.3">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row>
    <row r="78" spans="3:47" ht="12" customHeight="1" x14ac:dyDescent="0.3">
      <c r="C78" s="360"/>
      <c r="D78" s="360"/>
      <c r="E78" s="360"/>
      <c r="F78" s="360"/>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c r="AG78" s="360"/>
      <c r="AH78" s="360"/>
      <c r="AI78" s="360"/>
      <c r="AJ78" s="360"/>
      <c r="AK78" s="360"/>
      <c r="AL78" s="360"/>
      <c r="AM78" s="360"/>
      <c r="AN78" s="360"/>
      <c r="AO78" s="360"/>
      <c r="AP78" s="360"/>
      <c r="AQ78" s="360"/>
      <c r="AR78" s="360"/>
      <c r="AS78" s="360"/>
      <c r="AT78" s="360"/>
      <c r="AU78" s="360"/>
    </row>
    <row r="79" spans="3:47" ht="12" customHeight="1" x14ac:dyDescent="0.3">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60"/>
      <c r="AQ79" s="360"/>
      <c r="AR79" s="360"/>
      <c r="AS79" s="360"/>
      <c r="AT79" s="360"/>
      <c r="AU79" s="360"/>
    </row>
    <row r="80" spans="3:47" ht="12" customHeight="1" x14ac:dyDescent="0.3">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row>
    <row r="81" spans="1:57" ht="12" customHeight="1" x14ac:dyDescent="0.3">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row>
    <row r="82" spans="1:57" ht="12" customHeight="1" x14ac:dyDescent="0.3">
      <c r="A82" s="284" t="s">
        <v>952</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row>
    <row r="84" spans="1:57" ht="12" customHeight="1" x14ac:dyDescent="0.3">
      <c r="A84" s="285"/>
      <c r="B84" s="285"/>
      <c r="C84" s="285"/>
      <c r="D84" s="286" t="str">
        <f>D1</f>
        <v>Appel à projets commun 2025</v>
      </c>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404" t="s">
        <v>912</v>
      </c>
      <c r="AO84" s="404"/>
      <c r="AP84" s="404"/>
      <c r="AQ84" s="404"/>
      <c r="AR84" s="404"/>
      <c r="AS84" s="404"/>
      <c r="AT84" s="404"/>
      <c r="AU84" s="404"/>
      <c r="AV84" s="404"/>
    </row>
    <row r="85" spans="1:57" ht="12" customHeight="1" x14ac:dyDescent="0.3">
      <c r="A85" s="285"/>
      <c r="B85" s="285"/>
      <c r="C85" s="285"/>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404"/>
      <c r="AO85" s="404"/>
      <c r="AP85" s="404"/>
      <c r="AQ85" s="404"/>
      <c r="AR85" s="404"/>
      <c r="AS85" s="404"/>
      <c r="AT85" s="404"/>
      <c r="AU85" s="404"/>
      <c r="AV85" s="404"/>
    </row>
    <row r="86" spans="1:57" ht="12" customHeight="1" thickTop="1" thickBot="1" x14ac:dyDescent="0.35">
      <c r="A86" s="285"/>
      <c r="B86" s="285"/>
      <c r="C86" s="285"/>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404"/>
      <c r="AO86" s="404"/>
      <c r="AP86" s="404"/>
      <c r="AQ86" s="404"/>
      <c r="AR86" s="404"/>
      <c r="AS86" s="404"/>
      <c r="AT86" s="404"/>
      <c r="AU86" s="404"/>
      <c r="AV86" s="404"/>
    </row>
    <row r="87" spans="1:57" ht="16.5" customHeight="1" thickTop="1" x14ac:dyDescent="0.3">
      <c r="D87" s="216" t="s">
        <v>1096</v>
      </c>
      <c r="E87" s="216"/>
      <c r="F87" s="216"/>
      <c r="G87" s="216"/>
      <c r="H87" s="216"/>
      <c r="I87" s="216"/>
      <c r="J87" s="216"/>
      <c r="K87" s="216"/>
      <c r="L87" s="216"/>
      <c r="M87" s="216"/>
      <c r="N87" s="216"/>
      <c r="O87" s="216"/>
      <c r="P87" s="21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175"/>
      <c r="AW87" s="172"/>
      <c r="AX87" s="172"/>
      <c r="AY87" s="172"/>
      <c r="AZ87" s="172"/>
      <c r="BA87" s="172"/>
      <c r="BB87" s="172"/>
      <c r="BC87" s="172"/>
      <c r="BD87" s="172"/>
      <c r="BE87" s="172"/>
    </row>
    <row r="88" spans="1:57" ht="16.5" customHeight="1" thickBot="1" x14ac:dyDescent="0.35">
      <c r="D88" s="194"/>
      <c r="E88" s="194"/>
      <c r="F88" s="194"/>
      <c r="G88" s="194"/>
      <c r="H88" s="194"/>
      <c r="I88" s="194"/>
      <c r="J88" s="194"/>
      <c r="K88" s="194"/>
      <c r="L88" s="194"/>
      <c r="M88" s="194"/>
      <c r="N88" s="194"/>
      <c r="O88" s="194"/>
      <c r="P88" s="194"/>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175"/>
      <c r="AW88" s="172"/>
      <c r="AX88" s="172"/>
      <c r="AY88" s="172"/>
      <c r="AZ88" s="172"/>
      <c r="BA88" s="172"/>
      <c r="BB88" s="172"/>
      <c r="BC88" s="172"/>
      <c r="BD88" s="172"/>
      <c r="BE88" s="172"/>
    </row>
    <row r="89" spans="1:57" ht="10.95" customHeight="1" thickBot="1" x14ac:dyDescent="0.35">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c r="AN89" s="360"/>
      <c r="AO89" s="360"/>
      <c r="AP89" s="360"/>
      <c r="AQ89" s="360"/>
      <c r="AR89" s="360"/>
      <c r="AS89" s="360"/>
      <c r="AT89" s="360"/>
      <c r="AU89" s="360"/>
    </row>
    <row r="90" spans="1:57" ht="10.95" customHeight="1" x14ac:dyDescent="0.3">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c r="AN90" s="360"/>
      <c r="AO90" s="360"/>
      <c r="AP90" s="360"/>
      <c r="AQ90" s="360"/>
      <c r="AR90" s="360"/>
      <c r="AS90" s="360"/>
      <c r="AT90" s="360"/>
      <c r="AU90" s="360"/>
    </row>
    <row r="91" spans="1:57" ht="10.95" customHeight="1" x14ac:dyDescent="0.3">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c r="AN91" s="360"/>
      <c r="AO91" s="360"/>
      <c r="AP91" s="360"/>
      <c r="AQ91" s="360"/>
      <c r="AR91" s="360"/>
      <c r="AS91" s="360"/>
      <c r="AT91" s="360"/>
      <c r="AU91" s="360"/>
    </row>
    <row r="92" spans="1:57" ht="10.95" customHeight="1" x14ac:dyDescent="0.3">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c r="AN92" s="360"/>
      <c r="AO92" s="360"/>
      <c r="AP92" s="360"/>
      <c r="AQ92" s="360"/>
      <c r="AR92" s="360"/>
      <c r="AS92" s="360"/>
      <c r="AT92" s="360"/>
      <c r="AU92" s="360"/>
    </row>
    <row r="93" spans="1:57" ht="10.95" customHeight="1" x14ac:dyDescent="0.3">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0"/>
      <c r="AL93" s="360"/>
      <c r="AM93" s="360"/>
      <c r="AN93" s="360"/>
      <c r="AO93" s="360"/>
      <c r="AP93" s="360"/>
      <c r="AQ93" s="360"/>
      <c r="AR93" s="360"/>
      <c r="AS93" s="360"/>
      <c r="AT93" s="360"/>
      <c r="AU93" s="360"/>
    </row>
    <row r="94" spans="1:57" ht="10.95" customHeight="1" x14ac:dyDescent="0.3">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c r="AN94" s="360"/>
      <c r="AO94" s="360"/>
      <c r="AP94" s="360"/>
      <c r="AQ94" s="360"/>
      <c r="AR94" s="360"/>
      <c r="AS94" s="360"/>
      <c r="AT94" s="360"/>
      <c r="AU94" s="360"/>
    </row>
    <row r="95" spans="1:57" ht="10.95" customHeight="1" x14ac:dyDescent="0.3">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c r="AN95" s="360"/>
      <c r="AO95" s="360"/>
      <c r="AP95" s="360"/>
      <c r="AQ95" s="360"/>
      <c r="AR95" s="360"/>
      <c r="AS95" s="360"/>
      <c r="AT95" s="360"/>
      <c r="AU95" s="360"/>
    </row>
    <row r="96" spans="1:57" ht="10.95" customHeight="1" x14ac:dyDescent="0.3">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c r="AN96" s="360"/>
      <c r="AO96" s="360"/>
      <c r="AP96" s="360"/>
      <c r="AQ96" s="360"/>
      <c r="AR96" s="360"/>
      <c r="AS96" s="360"/>
      <c r="AT96" s="360"/>
      <c r="AU96" s="360"/>
    </row>
    <row r="97" spans="3:57" ht="10.95" customHeight="1" x14ac:dyDescent="0.3">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c r="AN97" s="360"/>
      <c r="AO97" s="360"/>
      <c r="AP97" s="360"/>
      <c r="AQ97" s="360"/>
      <c r="AR97" s="360"/>
      <c r="AS97" s="360"/>
      <c r="AT97" s="360"/>
      <c r="AU97" s="360"/>
    </row>
    <row r="98" spans="3:57" ht="10.95" customHeight="1" x14ac:dyDescent="0.3">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c r="AN98" s="360"/>
      <c r="AO98" s="360"/>
      <c r="AP98" s="360"/>
      <c r="AQ98" s="360"/>
      <c r="AR98" s="360"/>
      <c r="AS98" s="360"/>
      <c r="AT98" s="360"/>
      <c r="AU98" s="360"/>
    </row>
    <row r="99" spans="3:57" ht="10.95" customHeight="1" x14ac:dyDescent="0.3">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c r="AN99" s="360"/>
      <c r="AO99" s="360"/>
      <c r="AP99" s="360"/>
      <c r="AQ99" s="360"/>
      <c r="AR99" s="360"/>
      <c r="AS99" s="360"/>
      <c r="AT99" s="360"/>
      <c r="AU99" s="360"/>
    </row>
    <row r="100" spans="3:57" ht="10.95" customHeight="1" x14ac:dyDescent="0.3">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c r="AN100" s="360"/>
      <c r="AO100" s="360"/>
      <c r="AP100" s="360"/>
      <c r="AQ100" s="360"/>
      <c r="AR100" s="360"/>
      <c r="AS100" s="360"/>
      <c r="AT100" s="360"/>
      <c r="AU100" s="360"/>
    </row>
    <row r="101" spans="3:57" ht="10.95" customHeight="1" x14ac:dyDescent="0.3">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c r="AN101" s="360"/>
      <c r="AO101" s="360"/>
      <c r="AP101" s="360"/>
      <c r="AQ101" s="360"/>
      <c r="AR101" s="360"/>
      <c r="AS101" s="360"/>
      <c r="AT101" s="360"/>
      <c r="AU101" s="360"/>
    </row>
    <row r="102" spans="3:57" ht="10.95" customHeight="1" x14ac:dyDescent="0.3">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c r="AN102" s="360"/>
      <c r="AO102" s="360"/>
      <c r="AP102" s="360"/>
      <c r="AQ102" s="360"/>
      <c r="AR102" s="360"/>
      <c r="AS102" s="360"/>
      <c r="AT102" s="360"/>
      <c r="AU102" s="360"/>
    </row>
    <row r="103" spans="3:57" ht="16.5" customHeight="1" x14ac:dyDescent="0.3">
      <c r="D103" s="286" t="s">
        <v>65</v>
      </c>
      <c r="E103" s="286"/>
      <c r="F103" s="286"/>
      <c r="G103" s="286"/>
      <c r="H103" s="286"/>
      <c r="I103" s="286"/>
      <c r="J103" s="286"/>
      <c r="K103" s="286"/>
      <c r="L103" s="286"/>
      <c r="M103" s="286"/>
      <c r="N103" s="286"/>
      <c r="O103" s="286"/>
      <c r="P103" s="28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175"/>
      <c r="AW103" s="172"/>
      <c r="AX103" s="172"/>
      <c r="AY103" s="172"/>
      <c r="AZ103" s="172"/>
      <c r="BA103" s="172"/>
      <c r="BB103" s="172"/>
      <c r="BC103" s="172"/>
      <c r="BD103" s="172"/>
      <c r="BE103" s="172"/>
    </row>
    <row r="104" spans="3:57" ht="16.5" customHeight="1" x14ac:dyDescent="0.3">
      <c r="D104" s="286"/>
      <c r="E104" s="286"/>
      <c r="F104" s="286"/>
      <c r="G104" s="286"/>
      <c r="H104" s="286"/>
      <c r="I104" s="286"/>
      <c r="J104" s="286"/>
      <c r="K104" s="286"/>
      <c r="L104" s="286"/>
      <c r="M104" s="286"/>
      <c r="N104" s="286"/>
      <c r="O104" s="286"/>
      <c r="P104" s="28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175"/>
      <c r="AW104" s="172"/>
      <c r="AX104" s="172"/>
      <c r="AY104" s="172"/>
      <c r="AZ104" s="172"/>
      <c r="BA104" s="172"/>
      <c r="BB104" s="172"/>
      <c r="BC104" s="172"/>
      <c r="BD104" s="172"/>
      <c r="BE104" s="172"/>
    </row>
    <row r="105" spans="3:57" ht="10.95" customHeight="1" x14ac:dyDescent="0.3">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60"/>
      <c r="AQ105" s="360"/>
      <c r="AR105" s="360"/>
      <c r="AS105" s="360"/>
      <c r="AT105" s="360"/>
      <c r="AU105" s="360"/>
    </row>
    <row r="106" spans="3:57" ht="10.95" customHeight="1" x14ac:dyDescent="0.3">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360"/>
      <c r="AQ106" s="360"/>
      <c r="AR106" s="360"/>
      <c r="AS106" s="360"/>
      <c r="AT106" s="360"/>
      <c r="AU106" s="360"/>
    </row>
    <row r="107" spans="3:57" ht="10.95" customHeight="1" x14ac:dyDescent="0.3">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c r="AK107" s="360"/>
      <c r="AL107" s="360"/>
      <c r="AM107" s="360"/>
      <c r="AN107" s="360"/>
      <c r="AO107" s="360"/>
      <c r="AP107" s="360"/>
      <c r="AQ107" s="360"/>
      <c r="AR107" s="360"/>
      <c r="AS107" s="360"/>
      <c r="AT107" s="360"/>
      <c r="AU107" s="360"/>
    </row>
    <row r="108" spans="3:57" ht="10.95" customHeight="1" x14ac:dyDescent="0.3">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c r="AK108" s="360"/>
      <c r="AL108" s="360"/>
      <c r="AM108" s="360"/>
      <c r="AN108" s="360"/>
      <c r="AO108" s="360"/>
      <c r="AP108" s="360"/>
      <c r="AQ108" s="360"/>
      <c r="AR108" s="360"/>
      <c r="AS108" s="360"/>
      <c r="AT108" s="360"/>
      <c r="AU108" s="360"/>
    </row>
    <row r="109" spans="3:57" ht="10.95" customHeight="1" x14ac:dyDescent="0.3">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c r="AN109" s="360"/>
      <c r="AO109" s="360"/>
      <c r="AP109" s="360"/>
      <c r="AQ109" s="360"/>
      <c r="AR109" s="360"/>
      <c r="AS109" s="360"/>
      <c r="AT109" s="360"/>
      <c r="AU109" s="360"/>
    </row>
    <row r="110" spans="3:57" ht="10.95" customHeight="1" x14ac:dyDescent="0.3">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0"/>
      <c r="AH110" s="360"/>
      <c r="AI110" s="360"/>
      <c r="AJ110" s="360"/>
      <c r="AK110" s="360"/>
      <c r="AL110" s="360"/>
      <c r="AM110" s="360"/>
      <c r="AN110" s="360"/>
      <c r="AO110" s="360"/>
      <c r="AP110" s="360"/>
      <c r="AQ110" s="360"/>
      <c r="AR110" s="360"/>
      <c r="AS110" s="360"/>
      <c r="AT110" s="360"/>
      <c r="AU110" s="360"/>
    </row>
    <row r="111" spans="3:57" ht="10.95" customHeight="1" x14ac:dyDescent="0.3">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row>
    <row r="112" spans="3:57" ht="10.95" customHeight="1" x14ac:dyDescent="0.3">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0"/>
      <c r="AM112" s="360"/>
      <c r="AN112" s="360"/>
      <c r="AO112" s="360"/>
      <c r="AP112" s="360"/>
      <c r="AQ112" s="360"/>
      <c r="AR112" s="360"/>
      <c r="AS112" s="360"/>
      <c r="AT112" s="360"/>
      <c r="AU112" s="360"/>
    </row>
    <row r="113" spans="1:48" ht="10.95" customHeight="1" x14ac:dyDescent="0.3">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c r="AF113" s="360"/>
      <c r="AG113" s="360"/>
      <c r="AH113" s="360"/>
      <c r="AI113" s="360"/>
      <c r="AJ113" s="360"/>
      <c r="AK113" s="360"/>
      <c r="AL113" s="360"/>
      <c r="AM113" s="360"/>
      <c r="AN113" s="360"/>
      <c r="AO113" s="360"/>
      <c r="AP113" s="360"/>
      <c r="AQ113" s="360"/>
      <c r="AR113" s="360"/>
      <c r="AS113" s="360"/>
      <c r="AT113" s="360"/>
      <c r="AU113" s="360"/>
    </row>
    <row r="114" spans="1:48" ht="10.95" customHeight="1" x14ac:dyDescent="0.3">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c r="AN114" s="360"/>
      <c r="AO114" s="360"/>
      <c r="AP114" s="360"/>
      <c r="AQ114" s="360"/>
      <c r="AR114" s="360"/>
      <c r="AS114" s="360"/>
      <c r="AT114" s="360"/>
      <c r="AU114" s="360"/>
    </row>
    <row r="115" spans="1:48" ht="10.95" customHeight="1" x14ac:dyDescent="0.3">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360"/>
      <c r="AL115" s="360"/>
      <c r="AM115" s="360"/>
      <c r="AN115" s="360"/>
      <c r="AO115" s="360"/>
      <c r="AP115" s="360"/>
      <c r="AQ115" s="360"/>
      <c r="AR115" s="360"/>
      <c r="AS115" s="360"/>
      <c r="AT115" s="360"/>
      <c r="AU115" s="360"/>
    </row>
    <row r="116" spans="1:48" ht="10.95" customHeight="1" x14ac:dyDescent="0.3">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c r="AN116" s="360"/>
      <c r="AO116" s="360"/>
      <c r="AP116" s="360"/>
      <c r="AQ116" s="360"/>
      <c r="AR116" s="360"/>
      <c r="AS116" s="360"/>
      <c r="AT116" s="360"/>
      <c r="AU116" s="360"/>
    </row>
    <row r="117" spans="1:48" ht="10.95" customHeight="1" x14ac:dyDescent="0.3">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c r="AM117" s="360"/>
      <c r="AN117" s="360"/>
      <c r="AO117" s="360"/>
      <c r="AP117" s="360"/>
      <c r="AQ117" s="360"/>
      <c r="AR117" s="360"/>
      <c r="AS117" s="360"/>
      <c r="AT117" s="360"/>
      <c r="AU117" s="360"/>
    </row>
    <row r="118" spans="1:48" ht="10.95" customHeight="1" x14ac:dyDescent="0.3">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c r="AN118" s="360"/>
      <c r="AO118" s="360"/>
      <c r="AP118" s="360"/>
      <c r="AQ118" s="360"/>
      <c r="AR118" s="360"/>
      <c r="AS118" s="360"/>
      <c r="AT118" s="360"/>
      <c r="AU118" s="360"/>
    </row>
    <row r="119" spans="1:48" ht="10.95" customHeight="1" x14ac:dyDescent="0.3">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c r="AN119" s="360"/>
      <c r="AO119" s="360"/>
      <c r="AP119" s="360"/>
      <c r="AQ119" s="360"/>
      <c r="AR119" s="360"/>
      <c r="AS119" s="360"/>
      <c r="AT119" s="360"/>
      <c r="AU119" s="360"/>
    </row>
    <row r="120" spans="1:48" ht="12" customHeight="1" x14ac:dyDescent="0.3">
      <c r="A120" s="284" t="s">
        <v>953</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284"/>
      <c r="AR120" s="284"/>
      <c r="AS120" s="284"/>
      <c r="AT120" s="284"/>
      <c r="AU120" s="284"/>
      <c r="AV120" s="284"/>
    </row>
    <row r="122" spans="1:48" ht="12" customHeight="1" x14ac:dyDescent="0.3">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316" t="s">
        <v>186</v>
      </c>
      <c r="AO122" s="316"/>
      <c r="AP122" s="316"/>
      <c r="AQ122" s="316"/>
      <c r="AR122" s="94"/>
      <c r="AS122" s="316" t="s">
        <v>165</v>
      </c>
      <c r="AT122" s="316"/>
      <c r="AU122" s="316"/>
      <c r="AV122" s="316"/>
    </row>
    <row r="123" spans="1:48" ht="12" customHeight="1" x14ac:dyDescent="0.3">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316"/>
      <c r="AO123" s="316"/>
      <c r="AP123" s="316"/>
      <c r="AQ123" s="316"/>
      <c r="AR123" s="94"/>
      <c r="AS123" s="316"/>
      <c r="AT123" s="316"/>
      <c r="AU123" s="316"/>
      <c r="AV123" s="316"/>
    </row>
    <row r="124" spans="1:48" ht="12" customHeight="1" x14ac:dyDescent="0.3">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171"/>
    </row>
    <row r="125" spans="1:48" ht="12" customHeight="1" x14ac:dyDescent="0.3">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171"/>
    </row>
    <row r="126" spans="1:48" ht="12" customHeight="1" x14ac:dyDescent="0.3">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171"/>
    </row>
    <row r="127" spans="1:48" ht="12" customHeight="1" x14ac:dyDescent="0.3">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171"/>
    </row>
    <row r="128" spans="1:48" ht="12" customHeight="1" x14ac:dyDescent="0.3">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171"/>
    </row>
    <row r="129" spans="1:48" ht="12" customHeight="1" x14ac:dyDescent="0.3">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171"/>
    </row>
    <row r="130" spans="1:48" ht="12" customHeight="1" x14ac:dyDescent="0.3">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171"/>
    </row>
    <row r="131" spans="1:48" ht="12" customHeight="1" x14ac:dyDescent="0.3">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171"/>
    </row>
    <row r="132" spans="1:48" ht="12" customHeight="1" x14ac:dyDescent="0.3">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171"/>
    </row>
    <row r="133" spans="1:48" ht="12" customHeight="1" x14ac:dyDescent="0.3">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171"/>
    </row>
    <row r="134" spans="1:48" ht="12" customHeight="1" x14ac:dyDescent="0.3">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171"/>
    </row>
    <row r="135" spans="1:48" ht="12" customHeight="1" x14ac:dyDescent="0.3">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171"/>
    </row>
    <row r="136" spans="1:48" ht="12" customHeight="1" x14ac:dyDescent="0.3">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171"/>
    </row>
    <row r="137" spans="1:48" ht="12" customHeight="1" x14ac:dyDescent="0.3">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171"/>
    </row>
    <row r="138" spans="1:48" ht="12" customHeight="1" x14ac:dyDescent="0.3">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171"/>
    </row>
    <row r="139" spans="1:48" ht="12" customHeight="1" x14ac:dyDescent="0.3">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171"/>
    </row>
    <row r="140" spans="1:48" ht="12" customHeight="1" x14ac:dyDescent="0.3">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171"/>
    </row>
    <row r="141" spans="1:48" ht="12" customHeight="1" x14ac:dyDescent="0.3">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171"/>
    </row>
    <row r="142" spans="1:48" ht="12" customHeight="1" x14ac:dyDescent="0.3">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171"/>
    </row>
    <row r="143" spans="1:48" ht="12" customHeight="1" x14ac:dyDescent="0.3">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171"/>
    </row>
    <row r="144" spans="1:48" ht="12" customHeight="1" x14ac:dyDescent="0.3">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171"/>
    </row>
    <row r="145" spans="1:48" ht="12" customHeight="1" x14ac:dyDescent="0.3">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171"/>
    </row>
    <row r="146" spans="1:48" ht="12" customHeight="1" x14ac:dyDescent="0.3">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171"/>
    </row>
    <row r="147" spans="1:48" ht="12" customHeight="1" x14ac:dyDescent="0.3">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171"/>
    </row>
    <row r="148" spans="1:48" ht="12" customHeight="1" x14ac:dyDescent="0.3">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171"/>
    </row>
    <row r="149" spans="1:48" ht="12" customHeight="1" x14ac:dyDescent="0.3">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171"/>
    </row>
    <row r="150" spans="1:48" ht="12" customHeight="1" x14ac:dyDescent="0.3">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171"/>
    </row>
    <row r="151" spans="1:48" ht="12" customHeight="1" x14ac:dyDescent="0.3">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171"/>
    </row>
    <row r="152" spans="1:48" ht="12" customHeight="1" x14ac:dyDescent="0.3">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171"/>
    </row>
    <row r="153" spans="1:48" ht="12" customHeight="1" x14ac:dyDescent="0.3">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171"/>
    </row>
    <row r="154" spans="1:48" ht="12" customHeight="1" x14ac:dyDescent="0.3">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171"/>
    </row>
    <row r="155" spans="1:48" ht="12" customHeight="1" x14ac:dyDescent="0.3">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171"/>
    </row>
    <row r="156" spans="1:48" ht="12" customHeight="1" x14ac:dyDescent="0.3">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171"/>
    </row>
    <row r="157" spans="1:48" ht="12" customHeight="1" x14ac:dyDescent="0.3">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171"/>
    </row>
    <row r="158" spans="1:48" ht="12" customHeight="1" x14ac:dyDescent="0.3">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171"/>
    </row>
    <row r="159" spans="1:48" ht="12" customHeight="1" x14ac:dyDescent="0.3">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171"/>
    </row>
    <row r="160" spans="1:48" ht="12" customHeight="1" x14ac:dyDescent="0.3">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171"/>
    </row>
    <row r="161" spans="1:48" ht="12" customHeight="1" x14ac:dyDescent="0.3">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171"/>
    </row>
    <row r="162" spans="1:48" ht="12" customHeight="1" x14ac:dyDescent="0.3">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171"/>
    </row>
    <row r="163" spans="1:48" ht="12" customHeight="1" x14ac:dyDescent="0.3">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171"/>
    </row>
    <row r="164" spans="1:48" ht="12" customHeight="1" x14ac:dyDescent="0.3">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171"/>
    </row>
    <row r="165" spans="1:48" ht="12" customHeight="1" x14ac:dyDescent="0.3">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171"/>
    </row>
    <row r="166" spans="1:48" ht="12" customHeight="1" x14ac:dyDescent="0.3">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171"/>
    </row>
    <row r="167" spans="1:48" ht="12" customHeight="1" x14ac:dyDescent="0.3">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171"/>
    </row>
    <row r="168" spans="1:48" ht="12" customHeight="1" x14ac:dyDescent="0.3">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171"/>
    </row>
    <row r="169" spans="1:48" ht="12" customHeight="1" x14ac:dyDescent="0.3">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171"/>
    </row>
  </sheetData>
  <mergeCells count="97">
    <mergeCell ref="A120:AV120"/>
    <mergeCell ref="AN122:AQ123"/>
    <mergeCell ref="AS122:AV123"/>
    <mergeCell ref="C89:AU102"/>
    <mergeCell ref="D103:P104"/>
    <mergeCell ref="C105:AU119"/>
    <mergeCell ref="BB51:BC52"/>
    <mergeCell ref="D54:AV55"/>
    <mergeCell ref="C57:AU81"/>
    <mergeCell ref="AJ51:AK52"/>
    <mergeCell ref="AM51:AR52"/>
    <mergeCell ref="A82:AV82"/>
    <mergeCell ref="A84:C86"/>
    <mergeCell ref="D84:AM86"/>
    <mergeCell ref="AN84:AV86"/>
    <mergeCell ref="AZ51:BA52"/>
    <mergeCell ref="AT51:AU52"/>
    <mergeCell ref="AX51:AY52"/>
    <mergeCell ref="D51:P52"/>
    <mergeCell ref="S51:X52"/>
    <mergeCell ref="Z51:AA52"/>
    <mergeCell ref="AC51:AH52"/>
    <mergeCell ref="A43:AV43"/>
    <mergeCell ref="A46:C48"/>
    <mergeCell ref="D46:AM48"/>
    <mergeCell ref="AN46:AV48"/>
    <mergeCell ref="D35:E36"/>
    <mergeCell ref="F35:T36"/>
    <mergeCell ref="U35:V36"/>
    <mergeCell ref="Z35:AA36"/>
    <mergeCell ref="AY35:AZ36"/>
    <mergeCell ref="BA35:BB36"/>
    <mergeCell ref="D38:E39"/>
    <mergeCell ref="F38:T39"/>
    <mergeCell ref="U38:V39"/>
    <mergeCell ref="Z38:AA39"/>
    <mergeCell ref="AQ38:AR39"/>
    <mergeCell ref="AY38:AZ39"/>
    <mergeCell ref="BA38:BB39"/>
    <mergeCell ref="AQ35:AR36"/>
    <mergeCell ref="D32:E33"/>
    <mergeCell ref="F32:T33"/>
    <mergeCell ref="U32:V33"/>
    <mergeCell ref="Z32:AA33"/>
    <mergeCell ref="AB32:AG33"/>
    <mergeCell ref="D29:E30"/>
    <mergeCell ref="F29:T30"/>
    <mergeCell ref="U29:V30"/>
    <mergeCell ref="AY29:AZ30"/>
    <mergeCell ref="BD29:BE30"/>
    <mergeCell ref="BA29:BB30"/>
    <mergeCell ref="D23:E24"/>
    <mergeCell ref="F23:T24"/>
    <mergeCell ref="U23:V24"/>
    <mergeCell ref="BA23:BB24"/>
    <mergeCell ref="BD23:BE24"/>
    <mergeCell ref="Z23:AA24"/>
    <mergeCell ref="AB23:AP24"/>
    <mergeCell ref="AQ23:AR24"/>
    <mergeCell ref="AY23:AZ24"/>
    <mergeCell ref="AH32:AR33"/>
    <mergeCell ref="AY32:AZ33"/>
    <mergeCell ref="BA32:BB33"/>
    <mergeCell ref="BD32:BE33"/>
    <mergeCell ref="BD26:BE27"/>
    <mergeCell ref="AY26:AZ27"/>
    <mergeCell ref="BA26:BB27"/>
    <mergeCell ref="AQ26:AR27"/>
    <mergeCell ref="D26:E27"/>
    <mergeCell ref="F26:T27"/>
    <mergeCell ref="U26:V27"/>
    <mergeCell ref="Z26:AA27"/>
    <mergeCell ref="AB26:AP27"/>
    <mergeCell ref="BD17:BE18"/>
    <mergeCell ref="AQ20:AR21"/>
    <mergeCell ref="AY20:AZ21"/>
    <mergeCell ref="BA20:BB21"/>
    <mergeCell ref="BD20:BE21"/>
    <mergeCell ref="AY17:AZ18"/>
    <mergeCell ref="A1:C3"/>
    <mergeCell ref="D1:AM3"/>
    <mergeCell ref="AN1:AV3"/>
    <mergeCell ref="A5:AV7"/>
    <mergeCell ref="BA17:BB18"/>
    <mergeCell ref="D20:E21"/>
    <mergeCell ref="F20:T21"/>
    <mergeCell ref="U20:V21"/>
    <mergeCell ref="Z20:AA21"/>
    <mergeCell ref="B8:AU12"/>
    <mergeCell ref="D14:AV15"/>
    <mergeCell ref="D17:E18"/>
    <mergeCell ref="F17:T18"/>
    <mergeCell ref="U17:V18"/>
    <mergeCell ref="Z17:AA18"/>
    <mergeCell ref="AB20:AP21"/>
    <mergeCell ref="AB17:AP18"/>
    <mergeCell ref="AQ17:AR18"/>
  </mergeCells>
  <phoneticPr fontId="0" type="noConversion"/>
  <conditionalFormatting sqref="U20:V21 U35:V36">
    <cfRule type="cellIs" dxfId="175" priority="2" operator="equal">
      <formula>0</formula>
    </cfRule>
  </conditionalFormatting>
  <conditionalFormatting sqref="U20:V21 U35:V36">
    <cfRule type="cellIs" dxfId="174" priority="3" operator="equal">
      <formula>"oui"</formula>
    </cfRule>
  </conditionalFormatting>
  <conditionalFormatting sqref="AQ17:AR18">
    <cfRule type="cellIs" dxfId="173" priority="4" operator="equal">
      <formula>0</formula>
    </cfRule>
  </conditionalFormatting>
  <conditionalFormatting sqref="AQ17:AR18">
    <cfRule type="cellIs" dxfId="172" priority="5" operator="equal">
      <formula>"oui"</formula>
    </cfRule>
  </conditionalFormatting>
  <conditionalFormatting sqref="AQ20:AR21">
    <cfRule type="cellIs" dxfId="171" priority="6" operator="equal">
      <formula>0</formula>
    </cfRule>
  </conditionalFormatting>
  <conditionalFormatting sqref="AQ20:AR21">
    <cfRule type="cellIs" dxfId="170" priority="7" operator="equal">
      <formula>"oui"</formula>
    </cfRule>
  </conditionalFormatting>
  <conditionalFormatting sqref="AQ23:AR24">
    <cfRule type="cellIs" dxfId="169" priority="8" operator="equal">
      <formula>0</formula>
    </cfRule>
  </conditionalFormatting>
  <conditionalFormatting sqref="AQ23:AR24">
    <cfRule type="cellIs" dxfId="168" priority="9" operator="equal">
      <formula>"oui"</formula>
    </cfRule>
  </conditionalFormatting>
  <conditionalFormatting sqref="AQ26:AR27">
    <cfRule type="cellIs" dxfId="167" priority="10" operator="equal">
      <formula>0</formula>
    </cfRule>
  </conditionalFormatting>
  <conditionalFormatting sqref="AQ26:AR27">
    <cfRule type="cellIs" dxfId="166" priority="11" operator="equal">
      <formula>"oui"</formula>
    </cfRule>
  </conditionalFormatting>
  <conditionalFormatting sqref="Z51:AA52">
    <cfRule type="cellIs" dxfId="165" priority="12" operator="equal">
      <formula>0</formula>
    </cfRule>
  </conditionalFormatting>
  <conditionalFormatting sqref="Z51:AA52">
    <cfRule type="cellIs" dxfId="164" priority="13" operator="equal">
      <formula>"oui"</formula>
    </cfRule>
  </conditionalFormatting>
  <conditionalFormatting sqref="AJ51:AK52">
    <cfRule type="cellIs" dxfId="163" priority="14" operator="equal">
      <formula>0</formula>
    </cfRule>
  </conditionalFormatting>
  <conditionalFormatting sqref="AJ51:AK52">
    <cfRule type="cellIs" dxfId="162" priority="15" operator="equal">
      <formula>"oui"</formula>
    </cfRule>
  </conditionalFormatting>
  <conditionalFormatting sqref="AT51:AU52">
    <cfRule type="cellIs" dxfId="161" priority="16" operator="equal">
      <formula>0</formula>
    </cfRule>
  </conditionalFormatting>
  <conditionalFormatting sqref="AT51:AU52">
    <cfRule type="cellIs" dxfId="160" priority="17" operator="equal">
      <formula>"oui"</formula>
    </cfRule>
  </conditionalFormatting>
  <conditionalFormatting sqref="C57">
    <cfRule type="cellIs" dxfId="159" priority="18" operator="equal">
      <formula>0</formula>
    </cfRule>
  </conditionalFormatting>
  <conditionalFormatting sqref="C89">
    <cfRule type="cellIs" dxfId="158" priority="19" operator="equal">
      <formula>0</formula>
    </cfRule>
  </conditionalFormatting>
  <conditionalFormatting sqref="C105">
    <cfRule type="cellIs" dxfId="157" priority="20" operator="equal">
      <formula>0</formula>
    </cfRule>
  </conditionalFormatting>
  <conditionalFormatting sqref="B8">
    <cfRule type="cellIs" dxfId="156" priority="21" operator="equal">
      <formula>0</formula>
    </cfRule>
  </conditionalFormatting>
  <conditionalFormatting sqref="AH32">
    <cfRule type="expression" dxfId="155" priority="22">
      <formula>AI32=1</formula>
    </cfRule>
  </conditionalFormatting>
  <conditionalFormatting sqref="AH32">
    <cfRule type="cellIs" dxfId="154" priority="23" operator="equal">
      <formula>0</formula>
    </cfRule>
  </conditionalFormatting>
  <conditionalFormatting sqref="U32:V33">
    <cfRule type="cellIs" dxfId="153" priority="24" operator="equal">
      <formula>0</formula>
    </cfRule>
  </conditionalFormatting>
  <conditionalFormatting sqref="U32:V33">
    <cfRule type="cellIs" dxfId="152" priority="25" operator="equal">
      <formula>"oui"</formula>
    </cfRule>
  </conditionalFormatting>
  <conditionalFormatting sqref="U23:V24">
    <cfRule type="cellIs" dxfId="151" priority="26" operator="equal">
      <formula>0</formula>
    </cfRule>
  </conditionalFormatting>
  <conditionalFormatting sqref="U23:V24">
    <cfRule type="cellIs" dxfId="150" priority="27" operator="equal">
      <formula>"oui"</formula>
    </cfRule>
  </conditionalFormatting>
  <conditionalFormatting sqref="U26:V27">
    <cfRule type="cellIs" dxfId="149" priority="28" operator="equal">
      <formula>0</formula>
    </cfRule>
  </conditionalFormatting>
  <conditionalFormatting sqref="U26:V27">
    <cfRule type="cellIs" dxfId="148" priority="29" operator="equal">
      <formula>"oui"</formula>
    </cfRule>
  </conditionalFormatting>
  <conditionalFormatting sqref="U29:V30">
    <cfRule type="cellIs" dxfId="147" priority="30" operator="equal">
      <formula>0</formula>
    </cfRule>
  </conditionalFormatting>
  <conditionalFormatting sqref="U29:V30">
    <cfRule type="cellIs" dxfId="146" priority="31" operator="equal">
      <formula>"oui"</formula>
    </cfRule>
  </conditionalFormatting>
  <conditionalFormatting sqref="U38:V39">
    <cfRule type="cellIs" dxfId="145" priority="32" operator="equal">
      <formula>0</formula>
    </cfRule>
  </conditionalFormatting>
  <conditionalFormatting sqref="U38:V39">
    <cfRule type="cellIs" dxfId="144" priority="33" operator="equal">
      <formula>"oui"</formula>
    </cfRule>
  </conditionalFormatting>
  <conditionalFormatting sqref="U17:V18">
    <cfRule type="cellIs" dxfId="143" priority="34" operator="equal">
      <formula>0</formula>
    </cfRule>
  </conditionalFormatting>
  <conditionalFormatting sqref="U17:V18">
    <cfRule type="cellIs" dxfId="142" priority="35" operator="equal">
      <formula>"oui"</formula>
    </cfRule>
  </conditionalFormatting>
  <hyperlinks>
    <hyperlink ref="AN122" location="Objectifs!Zone_d_impression" display="précédent"/>
    <hyperlink ref="AS122" location="Financement!Zone_d_impression" display="suivant"/>
  </hyperlinks>
  <pageMargins left="0.7" right="0.7" top="0.75" bottom="0.75" header="0.51180555555555496" footer="0.51180555555555496"/>
  <pageSetup paperSize="9" firstPageNumber="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615</TotalTime>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14</vt:i4>
      </vt:variant>
    </vt:vector>
  </HeadingPairs>
  <TitlesOfParts>
    <vt:vector size="29" baseType="lpstr">
      <vt:lpstr>Formulaire</vt:lpstr>
      <vt:lpstr>Lisez-moi</vt:lpstr>
      <vt:lpstr>Page de garde</vt:lpstr>
      <vt:lpstr>Identification</vt:lpstr>
      <vt:lpstr>Thématiques</vt:lpstr>
      <vt:lpstr>Motivations</vt:lpstr>
      <vt:lpstr>Objectifs</vt:lpstr>
      <vt:lpstr>Evaluation</vt:lpstr>
      <vt:lpstr>Mise en oeuvre</vt:lpstr>
      <vt:lpstr>Financement</vt:lpstr>
      <vt:lpstr>Couverture_territoriale 22</vt:lpstr>
      <vt:lpstr>Table</vt:lpstr>
      <vt:lpstr>Grille_analyse</vt:lpstr>
      <vt:lpstr>Liste</vt:lpstr>
      <vt:lpstr>DIM participation beneficiaire</vt:lpstr>
      <vt:lpstr>Table!_FilterDatabase</vt:lpstr>
      <vt:lpstr>'Lisez-moi'!Impression_des_titres</vt:lpstr>
      <vt:lpstr>'Couverture_territoriale 22'!Print_Area_0</vt:lpstr>
      <vt:lpstr>'Lisez-moi'!Print_Titles_0</vt:lpstr>
      <vt:lpstr>'Couverture_territoriale 22'!Zone_d_impression</vt:lpstr>
      <vt:lpstr>Evaluation!Zone_d_impression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Conseil Départemental 56</dc:creator>
  <cp:lastModifiedBy>ROUSSEAU Annabelle</cp:lastModifiedBy>
  <cp:revision>10</cp:revision>
  <cp:lastPrinted>2019-03-06T09:06:30Z</cp:lastPrinted>
  <dcterms:created xsi:type="dcterms:W3CDTF">2018-08-23T08:52:42Z</dcterms:created>
  <dcterms:modified xsi:type="dcterms:W3CDTF">2024-11-20T11:17:47Z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CONSEIL DEPARTEMENTAL 56</vt:lpwstr>
  </property>
  <property fmtid="{D5CDD505-2E9C-101B-9397-08002B2CF9AE}" pid="4" name="ContentTypeId">
    <vt:lpwstr>0x010100472C565BFD6CD144B072BF4C6CF7ED2C</vt:lpwstr>
  </property>
  <property fmtid="{D5CDD505-2E9C-101B-9397-08002B2CF9AE}" pid="5" name="DocSecurity">
    <vt:i4>0</vt:i4>
  </property>
  <property fmtid="{D5CDD505-2E9C-101B-9397-08002B2CF9AE}" pid="6" name="HyperlinksChanged">
    <vt:bool>false</vt:bool>
  </property>
  <property fmtid="{D5CDD505-2E9C-101B-9397-08002B2CF9AE}" pid="7" name="LinksUpToDate">
    <vt:bool>false</vt:bool>
  </property>
  <property fmtid="{D5CDD505-2E9C-101B-9397-08002B2CF9AE}" pid="8" name="ScaleCrop">
    <vt:bool>false</vt:bool>
  </property>
  <property fmtid="{D5CDD505-2E9C-101B-9397-08002B2CF9AE}" pid="9" name="ShareDoc">
    <vt:bool>false</vt:bool>
  </property>
</Properties>
</file>